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Primaire/"/>
    </mc:Choice>
  </mc:AlternateContent>
  <xr:revisionPtr revIDLastSave="71" documentId="8_{0EAE2FE7-B838-48E6-8314-B0FA748B9471}" xr6:coauthVersionLast="47" xr6:coauthVersionMax="47" xr10:uidLastSave="{9ED0F4FF-0DCC-4969-82A3-3C5A715AB5F9}"/>
  <bookViews>
    <workbookView xWindow="-28920" yWindow="-795" windowWidth="29040" windowHeight="16440" activeTab="3" xr2:uid="{267E0E5D-75EE-409A-A9C6-627A86721663}"/>
  </bookViews>
  <sheets>
    <sheet name="Spécialiste 25-26 groupes" sheetId="8" r:id="rId1"/>
    <sheet name="Amplitude exemple" sheetId="11" r:id="rId2"/>
    <sheet name="Amplitude à compléter" sheetId="12" r:id="rId3"/>
    <sheet name="à contrat" sheetId="13" r:id="rId4"/>
  </sheets>
  <definedNames>
    <definedName name="_ftn1" localSheetId="3">'à contrat'!#REF!</definedName>
    <definedName name="_ftn1" localSheetId="0">'Spécialiste 25-26 groupes'!#REF!</definedName>
    <definedName name="_ftn2" localSheetId="3">'à contrat'!$A$16</definedName>
    <definedName name="_ftn2" localSheetId="0">'Spécialiste 25-26 groupes'!$A$13</definedName>
    <definedName name="_ftn3" localSheetId="3">'à contrat'!#REF!</definedName>
    <definedName name="_ftn3" localSheetId="0">'Spécialiste 25-26 groupes'!#REF!</definedName>
    <definedName name="_ftn4" localSheetId="3">'à contrat'!#REF!</definedName>
    <definedName name="_ftn4" localSheetId="0">'Spécialiste 25-26 groupes'!#REF!</definedName>
    <definedName name="_ftnref1" localSheetId="3">'à contrat'!$A$5</definedName>
    <definedName name="_ftnref1" localSheetId="0">'Spécialiste 25-26 groupes'!$A$4</definedName>
    <definedName name="_ftnref2" localSheetId="3">'à contrat'!$A$11</definedName>
    <definedName name="_ftnref2" localSheetId="0">'Spécialiste 25-26 groupes'!$A$10</definedName>
    <definedName name="_ftnref3" localSheetId="3">'à contrat'!$A$14</definedName>
    <definedName name="_ftnref3" localSheetId="0">'Spécialiste 25-26 groupes'!$A$12</definedName>
    <definedName name="_ftnref4" localSheetId="3">'à contrat'!#REF!</definedName>
    <definedName name="_ftnref4" localSheetId="0">'Spécialiste 25-26 groupes'!#REF!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'Spécialiste 25-26 groupes'!$A$4</definedName>
    <definedName name="_Hlk95118775" localSheetId="3">'à contrat'!$A$16</definedName>
    <definedName name="_Hlk95118775" localSheetId="0">'Spécialiste 25-26 groupes'!$A$13</definedName>
    <definedName name="_Hlk97106282" localSheetId="3">'à contrat'!$A$22</definedName>
    <definedName name="_Hlk97106282" localSheetId="0">'Spécialiste 25-26 groupes'!$A$21</definedName>
    <definedName name="_Toc100562341" localSheetId="3">'à contrat'!$A$1</definedName>
    <definedName name="_Toc100562341" localSheetId="0">'Spécialiste 25-26 groupes'!$A$1</definedName>
    <definedName name="_xlnm.Print_Area" localSheetId="3">'à contrat'!$A$1:$G$37</definedName>
    <definedName name="_xlnm.Print_Area" localSheetId="0">'Spécialiste 25-26 groupes'!$A$1:$E$37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3" l="1"/>
  <c r="D30" i="8"/>
  <c r="D10" i="8"/>
  <c r="E26" i="8"/>
  <c r="D26" i="8"/>
  <c r="D27" i="13"/>
  <c r="D11" i="13"/>
  <c r="E15" i="13"/>
  <c r="E6" i="13"/>
  <c r="E7" i="13"/>
  <c r="E8" i="13"/>
  <c r="E5" i="13"/>
  <c r="D31" i="13"/>
  <c r="E31" i="13"/>
  <c r="E13" i="13"/>
  <c r="I28" i="12"/>
  <c r="H28" i="12"/>
  <c r="F28" i="12"/>
  <c r="E28" i="12"/>
  <c r="I28" i="11"/>
  <c r="H28" i="11"/>
  <c r="G28" i="11"/>
  <c r="F28" i="11"/>
  <c r="E28" i="11"/>
  <c r="E27" i="13" l="1"/>
  <c r="D31" i="8"/>
  <c r="D32" i="8" s="1"/>
  <c r="E11" i="13"/>
  <c r="D32" i="13"/>
  <c r="J28" i="11"/>
  <c r="G28" i="12"/>
  <c r="J28" i="12" s="1"/>
  <c r="E32" i="13" l="1"/>
</calcChain>
</file>

<file path=xl/sharedStrings.xml><?xml version="1.0" encoding="utf-8"?>
<sst xmlns="http://schemas.openxmlformats.org/spreadsheetml/2006/main" count="179" uniqueCount="68">
  <si>
    <t>Tâche éducative (TE)</t>
  </si>
  <si>
    <t>Encadrement</t>
  </si>
  <si>
    <t>Accueil et déplacement</t>
  </si>
  <si>
    <t>Comités</t>
  </si>
  <si>
    <t>Nombre
d’heures 
annuelles (h)</t>
  </si>
  <si>
    <t>Temps récurrent fixé à l’horaire, s’il y a lieu (h)</t>
  </si>
  <si>
    <t>Entente syndicale 40 min. clause 8-5.05.02
  - Récréations, sorties, midis, mauvais temps, imprévus, retards, etc.</t>
  </si>
  <si>
    <t>Activités étudiantes reconnues autres
  - Gel d'horaire (Noël, fin d'année, etc.)
  - Dîner privilège
  - Comité (en présence d'élèves)</t>
  </si>
  <si>
    <t>Cellules ou révision plans aménagement</t>
  </si>
  <si>
    <t>Préparation et/ou rencontre pour P.I.</t>
  </si>
  <si>
    <t>Imprévus</t>
  </si>
  <si>
    <t>10 rencontres du personnel collectives</t>
  </si>
  <si>
    <t>3 rencontres avec les parents</t>
  </si>
  <si>
    <t>Sous-total (200 h)</t>
  </si>
  <si>
    <t>Autres tâches professionnelles (ATP)</t>
  </si>
  <si>
    <t>Surveillance</t>
  </si>
  <si>
    <t xml:space="preserve">Concertations (niveau, avec professionnels, parents, etc.) selon besoins </t>
  </si>
  <si>
    <t>Responsabilité des élèves qui doivent entrer à l'intérieur (fixé à l'horaire)</t>
  </si>
  <si>
    <t>20 minutes</t>
  </si>
  <si>
    <t>Équivaut à 3 récréations pour suivi aux parents, collaboration ou concertation avec le personnel enseignant, profession, soutien ainsi que service externe.</t>
  </si>
  <si>
    <t>Déplacements</t>
  </si>
  <si>
    <t>Cours et leçons
  - Heures d'enseignement primaire (selon le nombre de groupes)</t>
  </si>
  <si>
    <t>Sous-total (306 h)</t>
  </si>
  <si>
    <t>Total B - Doit donner 506 h</t>
  </si>
  <si>
    <t>Total A - Doit être 774 h</t>
  </si>
  <si>
    <t>Exemple - Tâche annuelle spécialistes au primaire - 25-26 groupes</t>
  </si>
  <si>
    <t>Heures</t>
  </si>
  <si>
    <t>Jour 1</t>
  </si>
  <si>
    <t>Jour 2</t>
  </si>
  <si>
    <t>Jour 3</t>
  </si>
  <si>
    <t>Jour 4</t>
  </si>
  <si>
    <t>Jour 5</t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</si>
  <si>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</si>
  <si>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</si>
  <si>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</si>
  <si>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</si>
  <si>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</si>
  <si>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</si>
  <si>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</si>
  <si>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</si>
  <si>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</si>
  <si>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</si>
  <si>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</si>
  <si>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</si>
  <si>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</si>
  <si>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</si>
  <si>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</si>
  <si>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</si>
  <si>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</si>
  <si>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</si>
  <si>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Exemple - horaire et amplitude</t>
  </si>
  <si>
    <t>Grand total - tâche (doit donner 1280 h)</t>
  </si>
  <si>
    <t>Exemple - Tâche annuelle au primaire</t>
  </si>
  <si>
    <t>Note : 0,10 = 6 min</t>
  </si>
  <si>
    <t>Inscrire votre pourcentage de contrat</t>
  </si>
  <si>
    <t xml:space="preserve">Si contrat à 100 % </t>
  </si>
  <si>
    <t xml:space="preserve"> </t>
  </si>
  <si>
    <t>Cours et leçons
  - Heures d'enseignement primaire</t>
  </si>
  <si>
    <t>18 h à placer selon l'école</t>
  </si>
  <si>
    <t>Sous-total - Doit donner :</t>
  </si>
  <si>
    <t xml:space="preserve">   </t>
  </si>
  <si>
    <t>Sous-total - Doit être :</t>
  </si>
  <si>
    <t>40 heures à placer selon l'école</t>
  </si>
  <si>
    <t xml:space="preserve">Grand total - tâche - Doit être : </t>
  </si>
  <si>
    <t>Temps de déplacement entre les écoles</t>
  </si>
  <si>
    <t>Journées pédagogiques</t>
  </si>
  <si>
    <t>169 heures à placer selon l'école</t>
  </si>
  <si>
    <t>Travail et lieu déterminés par l'enseignant (extérieur amplitude possible)
  - Planification et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</si>
</sst>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5" fillId="11" borderId="14" xfId="0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13" borderId="17" xfId="0" applyFont="1" applyFill="1" applyBorder="1" applyAlignment="1" applyProtection="1">
      <alignment horizontal="center" vertical="center" wrapText="1"/>
      <protection locked="0"/>
    </xf>
    <xf numFmtId="0" fontId="5" fillId="13" borderId="11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6" borderId="22" xfId="0" applyFont="1" applyFill="1" applyBorder="1" applyAlignment="1" applyProtection="1">
      <alignment horizontal="center" vertical="center"/>
      <protection locked="0"/>
    </xf>
    <xf numFmtId="0" fontId="5" fillId="6" borderId="24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4" xfId="0" applyFont="1" applyBorder="1" applyAlignment="1">
      <alignment vertical="center" wrapText="1"/>
    </xf>
    <xf numFmtId="0" fontId="17" fillId="15" borderId="35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8" xfId="0" applyFill="1" applyBorder="1" applyAlignment="1">
      <alignment vertical="top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5" borderId="42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165" fontId="14" fillId="13" borderId="47" xfId="0" applyNumberFormat="1" applyFont="1" applyFill="1" applyBorder="1" applyAlignment="1">
      <alignment horizontal="center" vertical="center" wrapText="1"/>
    </xf>
    <xf numFmtId="165" fontId="21" fillId="19" borderId="42" xfId="0" applyNumberFormat="1" applyFont="1" applyFill="1" applyBorder="1" applyAlignment="1">
      <alignment horizontal="center" vertical="center" wrapText="1"/>
    </xf>
    <xf numFmtId="165" fontId="14" fillId="13" borderId="45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43" xfId="0" applyFont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3" xfId="0" applyFont="1" applyFill="1" applyBorder="1" applyAlignment="1" applyProtection="1">
      <alignment horizontal="center" vertical="center" wrapText="1"/>
      <protection locked="0"/>
    </xf>
    <xf numFmtId="166" fontId="21" fillId="19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15" borderId="42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165" fontId="14" fillId="13" borderId="4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2" fillId="17" borderId="0" xfId="0" applyFont="1" applyFill="1" applyAlignment="1">
      <alignment horizontal="right"/>
    </xf>
    <xf numFmtId="167" fontId="8" fillId="22" borderId="38" xfId="0" applyNumberFormat="1" applyFont="1" applyFill="1" applyBorder="1" applyAlignment="1" applyProtection="1">
      <alignment vertical="center"/>
      <protection locked="0"/>
    </xf>
    <xf numFmtId="0" fontId="8" fillId="12" borderId="48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24" fillId="2" borderId="49" xfId="0" applyFont="1" applyFill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 applyProtection="1">
      <alignment horizontal="center" vertical="center" wrapText="1"/>
      <protection locked="0"/>
    </xf>
    <xf numFmtId="2" fontId="6" fillId="4" borderId="51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>
      <alignment vertical="center"/>
    </xf>
    <xf numFmtId="2" fontId="5" fillId="6" borderId="25" xfId="0" applyNumberFormat="1" applyFont="1" applyFill="1" applyBorder="1" applyAlignment="1">
      <alignment horizontal="center" vertical="center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12" borderId="12" xfId="0" applyNumberFormat="1" applyFont="1" applyFill="1" applyBorder="1" applyAlignment="1">
      <alignment horizontal="right" vertical="center" wrapText="1"/>
    </xf>
    <xf numFmtId="2" fontId="6" fillId="9" borderId="53" xfId="0" applyNumberFormat="1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30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5" fillId="0" borderId="0" xfId="0" applyFont="1" applyAlignment="1">
      <alignment horizontal="left" vertical="top" wrapText="1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6" fillId="9" borderId="31" xfId="0" applyFont="1" applyFill="1" applyBorder="1" applyAlignment="1">
      <alignment horizontal="right" vertical="center" wrapText="1"/>
    </xf>
    <xf numFmtId="0" fontId="6" fillId="12" borderId="32" xfId="0" applyFont="1" applyFill="1" applyBorder="1" applyAlignment="1">
      <alignment horizontal="righ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0" fontId="17" fillId="21" borderId="40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1" fillId="13" borderId="47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8" borderId="42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51" xfId="0" applyFont="1" applyFill="1" applyBorder="1" applyAlignment="1">
      <alignment horizontal="left" vertical="center" wrapText="1"/>
    </xf>
    <xf numFmtId="0" fontId="23" fillId="12" borderId="40" xfId="0" applyFont="1" applyFill="1" applyBorder="1" applyAlignment="1">
      <alignment horizontal="right" vertical="center"/>
    </xf>
    <xf numFmtId="0" fontId="23" fillId="12" borderId="34" xfId="0" applyFont="1" applyFill="1" applyBorder="1" applyAlignment="1">
      <alignment horizontal="right" vertical="center"/>
    </xf>
    <xf numFmtId="0" fontId="5" fillId="7" borderId="22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5" fillId="7" borderId="52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5" fillId="6" borderId="48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B034-5819-4273-B0CE-BFB28732F946}">
  <sheetPr>
    <pageSetUpPr fitToPage="1"/>
  </sheetPr>
  <dimension ref="A1:E43"/>
  <sheetViews>
    <sheetView topLeftCell="A24" zoomScale="115" zoomScaleNormal="115" workbookViewId="0">
      <selection activeCell="D15" sqref="D15"/>
    </sheetView>
  </sheetViews>
  <sheetFormatPr baseColWidth="10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04" t="s">
        <v>25</v>
      </c>
      <c r="B1" s="104"/>
      <c r="C1" s="104"/>
      <c r="D1" s="104"/>
      <c r="E1" s="104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05" t="s">
        <v>0</v>
      </c>
      <c r="B3" s="106"/>
      <c r="C3" s="107"/>
      <c r="D3" s="10" t="s">
        <v>4</v>
      </c>
      <c r="E3" s="8" t="s">
        <v>5</v>
      </c>
    </row>
    <row r="4" spans="1:5" ht="36.75" customHeight="1">
      <c r="A4" s="108" t="s">
        <v>21</v>
      </c>
      <c r="B4" s="109"/>
      <c r="C4" s="109"/>
      <c r="D4" s="11">
        <v>684</v>
      </c>
      <c r="E4" s="9">
        <v>19</v>
      </c>
    </row>
    <row r="5" spans="1:5" ht="15.75" customHeight="1">
      <c r="A5" s="110" t="s">
        <v>1</v>
      </c>
      <c r="B5" s="111"/>
      <c r="C5" s="111"/>
      <c r="D5" s="14">
        <v>36</v>
      </c>
      <c r="E5" s="24"/>
    </row>
    <row r="6" spans="1:5" ht="15.75" customHeight="1">
      <c r="A6" s="110" t="s">
        <v>17</v>
      </c>
      <c r="B6" s="111"/>
      <c r="C6" s="111"/>
      <c r="D6" s="21">
        <v>12</v>
      </c>
      <c r="E6" s="22" t="s">
        <v>18</v>
      </c>
    </row>
    <row r="7" spans="1:5" ht="33" customHeight="1">
      <c r="A7" s="110" t="s">
        <v>6</v>
      </c>
      <c r="B7" s="111"/>
      <c r="C7" s="112"/>
      <c r="D7" s="14">
        <v>24</v>
      </c>
      <c r="E7" s="24"/>
    </row>
    <row r="8" spans="1:5" ht="15.75" customHeight="1">
      <c r="A8" s="110" t="s">
        <v>15</v>
      </c>
      <c r="B8" s="111"/>
      <c r="C8" s="112"/>
      <c r="D8" s="34"/>
      <c r="E8" s="35"/>
    </row>
    <row r="9" spans="1:5" ht="68.25" customHeight="1" thickBot="1">
      <c r="A9" s="113" t="s">
        <v>7</v>
      </c>
      <c r="B9" s="114"/>
      <c r="C9" s="115"/>
      <c r="D9" s="25"/>
      <c r="E9" s="26"/>
    </row>
    <row r="10" spans="1:5" ht="33" customHeight="1" thickBot="1">
      <c r="A10" s="116" t="s">
        <v>24</v>
      </c>
      <c r="B10" s="117"/>
      <c r="C10" s="117"/>
      <c r="D10" s="3">
        <f>SUM(D4:D9)</f>
        <v>756</v>
      </c>
      <c r="E10" s="4"/>
    </row>
    <row r="11" spans="1:5" ht="16.5" thickBot="1">
      <c r="A11" s="5"/>
      <c r="B11" s="5"/>
      <c r="C11" s="6"/>
      <c r="D11" s="6"/>
      <c r="E11" s="6"/>
    </row>
    <row r="12" spans="1:5" ht="48.75" customHeight="1" thickBot="1">
      <c r="A12" s="118" t="s">
        <v>14</v>
      </c>
      <c r="B12" s="119"/>
      <c r="C12" s="120"/>
      <c r="D12" s="16" t="s">
        <v>4</v>
      </c>
      <c r="E12" s="17" t="s">
        <v>5</v>
      </c>
    </row>
    <row r="13" spans="1:5" ht="33" customHeight="1">
      <c r="A13" s="101" t="s">
        <v>2</v>
      </c>
      <c r="B13" s="102"/>
      <c r="C13" s="103"/>
      <c r="D13" s="36"/>
      <c r="E13" s="37"/>
    </row>
    <row r="14" spans="1:5" ht="33" customHeight="1">
      <c r="A14" s="101" t="s">
        <v>19</v>
      </c>
      <c r="B14" s="102"/>
      <c r="C14" s="103"/>
      <c r="D14" s="23">
        <v>36</v>
      </c>
      <c r="E14" s="27"/>
    </row>
    <row r="15" spans="1:5" ht="33" customHeight="1">
      <c r="A15" s="121" t="s">
        <v>20</v>
      </c>
      <c r="B15" s="122"/>
      <c r="C15" s="123"/>
      <c r="D15" s="38"/>
      <c r="E15" s="39"/>
    </row>
    <row r="16" spans="1:5" ht="19.5" customHeight="1">
      <c r="A16" s="132" t="s">
        <v>3</v>
      </c>
      <c r="B16" s="133"/>
      <c r="C16" s="41"/>
      <c r="D16" s="29"/>
      <c r="E16" s="27"/>
    </row>
    <row r="17" spans="1:5" ht="19.5" customHeight="1">
      <c r="A17" s="134"/>
      <c r="B17" s="135"/>
      <c r="C17" s="41"/>
      <c r="D17" s="29"/>
      <c r="E17" s="27"/>
    </row>
    <row r="18" spans="1:5" ht="19.5" customHeight="1">
      <c r="A18" s="136"/>
      <c r="B18" s="137"/>
      <c r="C18" s="41"/>
      <c r="D18" s="29"/>
      <c r="E18" s="27"/>
    </row>
    <row r="19" spans="1:5" ht="33" customHeight="1">
      <c r="A19" s="138" t="s">
        <v>16</v>
      </c>
      <c r="B19" s="139"/>
      <c r="C19" s="140"/>
      <c r="D19" s="29"/>
      <c r="E19" s="27"/>
    </row>
    <row r="20" spans="1:5" ht="33" customHeight="1">
      <c r="A20" s="138" t="s">
        <v>8</v>
      </c>
      <c r="B20" s="139"/>
      <c r="C20" s="140"/>
      <c r="D20" s="29"/>
      <c r="E20" s="27"/>
    </row>
    <row r="21" spans="1:5" ht="33" customHeight="1">
      <c r="A21" s="138" t="s">
        <v>9</v>
      </c>
      <c r="B21" s="139"/>
      <c r="C21" s="140"/>
      <c r="D21" s="29"/>
      <c r="E21" s="27"/>
    </row>
    <row r="22" spans="1:5" ht="33" customHeight="1">
      <c r="A22" s="121" t="s">
        <v>64</v>
      </c>
      <c r="B22" s="122"/>
      <c r="C22" s="123"/>
      <c r="D22" s="29"/>
      <c r="E22" s="27"/>
    </row>
    <row r="23" spans="1:5" ht="33" customHeight="1">
      <c r="A23" s="138" t="s">
        <v>10</v>
      </c>
      <c r="B23" s="139"/>
      <c r="C23" s="140"/>
      <c r="D23" s="29"/>
      <c r="E23" s="27"/>
    </row>
    <row r="24" spans="1:5" ht="33" customHeight="1">
      <c r="A24" s="141" t="s">
        <v>65</v>
      </c>
      <c r="B24" s="142"/>
      <c r="C24" s="143"/>
      <c r="D24" s="15">
        <v>101</v>
      </c>
      <c r="E24" s="28"/>
    </row>
    <row r="25" spans="1:5" ht="33" customHeight="1">
      <c r="A25" s="145"/>
      <c r="B25" s="146"/>
      <c r="C25" s="147"/>
      <c r="D25" s="40"/>
      <c r="E25" s="28"/>
    </row>
    <row r="26" spans="1:5" ht="27.75" customHeight="1">
      <c r="A26" s="124" t="s">
        <v>22</v>
      </c>
      <c r="B26" s="125"/>
      <c r="C26" s="126"/>
      <c r="D26" s="12">
        <f>SUM(D13:D25)</f>
        <v>137</v>
      </c>
      <c r="E26" s="13">
        <f>SUM(E13:E25)</f>
        <v>0</v>
      </c>
    </row>
    <row r="27" spans="1:5" ht="33" customHeight="1">
      <c r="A27" s="127" t="s">
        <v>67</v>
      </c>
      <c r="B27" s="128"/>
      <c r="C27" s="129"/>
      <c r="D27" s="29"/>
      <c r="E27" s="30"/>
    </row>
    <row r="28" spans="1:5" ht="33" customHeight="1">
      <c r="A28" s="127" t="s">
        <v>11</v>
      </c>
      <c r="B28" s="130"/>
      <c r="C28" s="131"/>
      <c r="D28" s="33"/>
      <c r="E28" s="30"/>
    </row>
    <row r="29" spans="1:5" ht="33" customHeight="1">
      <c r="A29" s="150" t="s">
        <v>12</v>
      </c>
      <c r="B29" s="151"/>
      <c r="C29" s="152"/>
      <c r="D29" s="33"/>
      <c r="E29" s="30"/>
    </row>
    <row r="30" spans="1:5" ht="33" customHeight="1">
      <c r="A30" s="124" t="s">
        <v>13</v>
      </c>
      <c r="B30" s="125"/>
      <c r="C30" s="126"/>
      <c r="D30" s="12">
        <f>SUM(D27:D29)</f>
        <v>0</v>
      </c>
      <c r="E30" s="31"/>
    </row>
    <row r="31" spans="1:5" ht="33" customHeight="1" thickBot="1">
      <c r="A31" s="148" t="s">
        <v>23</v>
      </c>
      <c r="B31" s="148"/>
      <c r="C31" s="148"/>
      <c r="D31" s="20">
        <f>D26+D30</f>
        <v>137</v>
      </c>
      <c r="E31" s="32"/>
    </row>
    <row r="32" spans="1:5" ht="33" customHeight="1" thickBot="1">
      <c r="A32" s="149" t="s">
        <v>51</v>
      </c>
      <c r="B32" s="149"/>
      <c r="C32" s="149"/>
      <c r="D32" s="19">
        <f>D31+D10</f>
        <v>893</v>
      </c>
      <c r="E32" s="18"/>
    </row>
    <row r="33" spans="1:5" ht="15.75">
      <c r="A33" s="6"/>
      <c r="B33" s="6"/>
      <c r="C33" s="6"/>
      <c r="D33" s="6"/>
      <c r="E33" s="6"/>
    </row>
    <row r="34" spans="1:5" ht="24" customHeight="1">
      <c r="A34" s="7"/>
      <c r="B34" s="144"/>
      <c r="C34" s="144"/>
      <c r="D34" s="144"/>
      <c r="E34" s="144"/>
    </row>
    <row r="35" spans="1:5" ht="25.5" customHeight="1">
      <c r="A35" s="7"/>
      <c r="B35" s="144"/>
      <c r="C35" s="144"/>
      <c r="D35" s="144"/>
      <c r="E35" s="144"/>
    </row>
    <row r="36" spans="1:5" ht="25.5" customHeight="1">
      <c r="A36" s="7"/>
      <c r="B36" s="144"/>
      <c r="C36" s="144"/>
      <c r="D36" s="144"/>
      <c r="E36" s="144"/>
    </row>
    <row r="37" spans="1:5" ht="64.5" customHeight="1">
      <c r="A37" s="7"/>
      <c r="B37" s="144"/>
      <c r="C37" s="144"/>
      <c r="D37" s="144"/>
      <c r="E37" s="144"/>
    </row>
    <row r="40" spans="1:5">
      <c r="A40" s="1"/>
      <c r="B40" s="1"/>
      <c r="C40" s="2"/>
    </row>
    <row r="41" spans="1:5">
      <c r="A41" s="1"/>
      <c r="B41" s="1"/>
      <c r="C41" s="2"/>
    </row>
    <row r="42" spans="1:5">
      <c r="A42" s="1"/>
      <c r="B42" s="1"/>
      <c r="C42" s="2"/>
    </row>
    <row r="43" spans="1:5">
      <c r="A43" s="1"/>
      <c r="B43" s="1"/>
      <c r="C43" s="2"/>
    </row>
  </sheetData>
  <sheetProtection algorithmName="SHA-512" hashValue="Tr3S6dBbtnAUxjQKOs9Rli0QdiXAcd0ABbCBfmoi4KlYA1SckTT9Fx6It5dMvbbW9+oQI20ry9SFktuCZCUZWg==" saltValue="TB+S9bPIDN/r/LEK8WVv5w==" spinCount="100000" sheet="1" objects="1" scenarios="1"/>
  <mergeCells count="32">
    <mergeCell ref="B36:E36"/>
    <mergeCell ref="B37:E37"/>
    <mergeCell ref="A25:C25"/>
    <mergeCell ref="A30:C30"/>
    <mergeCell ref="A31:C31"/>
    <mergeCell ref="A32:C32"/>
    <mergeCell ref="B34:E34"/>
    <mergeCell ref="B35:E35"/>
    <mergeCell ref="A29:C29"/>
    <mergeCell ref="A15:C15"/>
    <mergeCell ref="A26:C26"/>
    <mergeCell ref="A27:C27"/>
    <mergeCell ref="A28:C28"/>
    <mergeCell ref="A16:B18"/>
    <mergeCell ref="A19:C19"/>
    <mergeCell ref="A20:C20"/>
    <mergeCell ref="A21:C21"/>
    <mergeCell ref="A23:C23"/>
    <mergeCell ref="A24:C24"/>
    <mergeCell ref="A22:C22"/>
    <mergeCell ref="A14:C14"/>
    <mergeCell ref="A1:E1"/>
    <mergeCell ref="A3:C3"/>
    <mergeCell ref="A4:C4"/>
    <mergeCell ref="A5:C5"/>
    <mergeCell ref="A6:C6"/>
    <mergeCell ref="A7:C7"/>
    <mergeCell ref="A8:C8"/>
    <mergeCell ref="A9:C9"/>
    <mergeCell ref="A10:C10"/>
    <mergeCell ref="A12:C12"/>
    <mergeCell ref="A13:C13"/>
  </mergeCells>
  <printOptions horizontalCentered="1"/>
  <pageMargins left="0.70866141732283472" right="0.70866141732283472" top="0.39370078740157483" bottom="0.39370078740157483" header="0.31496062992125984" footer="0.31496062992125984"/>
  <pageSetup scale="66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workbookViewId="0">
      <selection activeCell="J23" sqref="J23"/>
    </sheetView>
  </sheetViews>
  <sheetFormatPr baseColWidth="10" defaultRowHeight="15"/>
  <cols>
    <col min="5" max="9" width="22.85546875" customWidth="1"/>
  </cols>
  <sheetData>
    <row r="1" spans="1:9" ht="21" thickBot="1">
      <c r="A1" s="155" t="s">
        <v>50</v>
      </c>
      <c r="B1" s="155"/>
      <c r="C1" s="155"/>
      <c r="D1" s="155"/>
      <c r="E1" s="155"/>
      <c r="F1" s="155"/>
      <c r="G1" s="155"/>
      <c r="H1" s="155"/>
      <c r="I1" s="155"/>
    </row>
    <row r="2" spans="1:9" ht="15.75" thickBot="1">
      <c r="A2" s="42"/>
      <c r="B2" s="173" t="s">
        <v>26</v>
      </c>
      <c r="C2" s="174"/>
      <c r="D2" s="175"/>
      <c r="E2" s="49" t="s">
        <v>27</v>
      </c>
      <c r="F2" s="48" t="s">
        <v>28</v>
      </c>
      <c r="G2" s="48" t="s">
        <v>29</v>
      </c>
      <c r="H2" s="49" t="s">
        <v>30</v>
      </c>
      <c r="I2" s="49" t="s">
        <v>31</v>
      </c>
    </row>
    <row r="3" spans="1:9">
      <c r="A3" s="153" t="s">
        <v>49</v>
      </c>
      <c r="B3" s="176"/>
      <c r="C3" s="176"/>
      <c r="D3" s="176"/>
      <c r="E3" s="176" t="s">
        <v>32</v>
      </c>
      <c r="F3" s="176"/>
      <c r="G3" s="176"/>
      <c r="H3" s="176"/>
      <c r="I3" s="176"/>
    </row>
    <row r="4" spans="1:9" ht="18.75" customHeight="1">
      <c r="A4" s="154"/>
      <c r="B4" s="178" t="s">
        <v>33</v>
      </c>
      <c r="C4" s="179"/>
      <c r="D4" s="179"/>
      <c r="E4" s="61">
        <v>0.35416666666666669</v>
      </c>
      <c r="F4" s="61">
        <v>0.3125</v>
      </c>
      <c r="G4" s="61">
        <v>0.3125</v>
      </c>
      <c r="H4" s="61">
        <v>0.3125</v>
      </c>
      <c r="I4" s="61">
        <v>0.3125</v>
      </c>
    </row>
    <row r="5" spans="1:9" ht="18.75" customHeight="1">
      <c r="A5" s="154"/>
      <c r="B5" s="180"/>
      <c r="C5" s="181"/>
      <c r="D5" s="181"/>
      <c r="E5" s="46"/>
      <c r="F5" s="46"/>
      <c r="G5" s="46"/>
      <c r="H5" s="46"/>
      <c r="I5" s="47"/>
    </row>
    <row r="6" spans="1:9" ht="18.75" customHeight="1">
      <c r="A6" s="154"/>
      <c r="B6" s="164"/>
      <c r="C6" s="165"/>
      <c r="D6" s="165"/>
      <c r="E6" s="51"/>
      <c r="F6" s="51"/>
      <c r="G6" s="51"/>
      <c r="H6" s="51"/>
      <c r="I6" s="52"/>
    </row>
    <row r="7" spans="1:9" ht="18.75" customHeight="1">
      <c r="A7" s="154"/>
      <c r="B7" s="164" t="s">
        <v>2</v>
      </c>
      <c r="C7" s="165"/>
      <c r="D7" s="165"/>
      <c r="E7" s="53"/>
      <c r="F7" s="54" t="s">
        <v>34</v>
      </c>
      <c r="G7" s="54" t="s">
        <v>34</v>
      </c>
      <c r="H7" s="54" t="s">
        <v>34</v>
      </c>
      <c r="I7" s="55" t="s">
        <v>34</v>
      </c>
    </row>
    <row r="8" spans="1:9" ht="18.75" customHeight="1">
      <c r="A8" s="154"/>
      <c r="B8" s="164" t="s">
        <v>35</v>
      </c>
      <c r="C8" s="165"/>
      <c r="D8" s="165"/>
      <c r="E8" s="53"/>
      <c r="F8" s="56" t="s">
        <v>36</v>
      </c>
      <c r="G8" s="56" t="s">
        <v>36</v>
      </c>
      <c r="H8" s="56" t="s">
        <v>36</v>
      </c>
      <c r="I8" s="57" t="s">
        <v>36</v>
      </c>
    </row>
    <row r="9" spans="1:9" ht="18.75" customHeight="1">
      <c r="A9" s="154"/>
      <c r="B9" s="164" t="s">
        <v>2</v>
      </c>
      <c r="C9" s="165"/>
      <c r="D9" s="165"/>
      <c r="E9" s="54" t="s">
        <v>34</v>
      </c>
      <c r="F9" s="54" t="s">
        <v>34</v>
      </c>
      <c r="G9" s="54" t="s">
        <v>34</v>
      </c>
      <c r="H9" s="54" t="s">
        <v>34</v>
      </c>
      <c r="I9" s="55" t="s">
        <v>34</v>
      </c>
    </row>
    <row r="10" spans="1:9" ht="18.75" customHeight="1">
      <c r="A10" s="154"/>
      <c r="B10" s="164" t="s">
        <v>37</v>
      </c>
      <c r="C10" s="165"/>
      <c r="D10" s="165"/>
      <c r="E10" s="172" t="s">
        <v>36</v>
      </c>
      <c r="F10" s="172" t="s">
        <v>36</v>
      </c>
      <c r="G10" s="53"/>
      <c r="H10" s="172" t="s">
        <v>36</v>
      </c>
      <c r="I10" s="177" t="s">
        <v>36</v>
      </c>
    </row>
    <row r="11" spans="1:9" ht="18.75" customHeight="1">
      <c r="A11" s="154"/>
      <c r="B11" s="164"/>
      <c r="C11" s="165"/>
      <c r="D11" s="165"/>
      <c r="E11" s="172"/>
      <c r="F11" s="172"/>
      <c r="G11" s="56" t="s">
        <v>38</v>
      </c>
      <c r="H11" s="172"/>
      <c r="I11" s="177"/>
    </row>
    <row r="12" spans="1:9" ht="18.75" customHeight="1">
      <c r="A12" s="154"/>
      <c r="B12" s="168" t="s">
        <v>39</v>
      </c>
      <c r="C12" s="169"/>
      <c r="D12" s="169"/>
      <c r="E12" s="56" t="s">
        <v>40</v>
      </c>
      <c r="F12" s="51"/>
      <c r="G12" s="51"/>
      <c r="H12" s="51"/>
      <c r="I12" s="52"/>
    </row>
    <row r="13" spans="1:9" ht="18.75" customHeight="1">
      <c r="A13" s="154"/>
      <c r="B13" s="164" t="s">
        <v>2</v>
      </c>
      <c r="C13" s="165"/>
      <c r="D13" s="165"/>
      <c r="E13" s="54" t="s">
        <v>41</v>
      </c>
      <c r="F13" s="58"/>
      <c r="G13" s="54" t="s">
        <v>34</v>
      </c>
      <c r="H13" s="54" t="s">
        <v>34</v>
      </c>
      <c r="I13" s="55" t="s">
        <v>34</v>
      </c>
    </row>
    <row r="14" spans="1:9" ht="18.75" customHeight="1">
      <c r="A14" s="154"/>
      <c r="B14" s="164" t="s">
        <v>42</v>
      </c>
      <c r="C14" s="165"/>
      <c r="D14" s="165"/>
      <c r="E14" s="56" t="s">
        <v>36</v>
      </c>
      <c r="F14" s="51"/>
      <c r="G14" s="56" t="s">
        <v>36</v>
      </c>
      <c r="H14" s="56" t="s">
        <v>36</v>
      </c>
      <c r="I14" s="57" t="s">
        <v>36</v>
      </c>
    </row>
    <row r="15" spans="1:9" ht="18.75" customHeight="1">
      <c r="A15" s="154"/>
      <c r="B15" s="164" t="s">
        <v>2</v>
      </c>
      <c r="C15" s="165"/>
      <c r="D15" s="165"/>
      <c r="E15" s="54" t="s">
        <v>34</v>
      </c>
      <c r="F15" s="51"/>
      <c r="G15" s="54" t="s">
        <v>34</v>
      </c>
      <c r="H15" s="54" t="s">
        <v>34</v>
      </c>
      <c r="I15" s="55" t="s">
        <v>34</v>
      </c>
    </row>
    <row r="16" spans="1:9" ht="18.75" customHeight="1">
      <c r="A16" s="154"/>
      <c r="B16" s="170" t="s">
        <v>43</v>
      </c>
      <c r="C16" s="171"/>
      <c r="D16" s="171"/>
      <c r="E16" s="60">
        <v>3.4722222222222224E-2</v>
      </c>
      <c r="F16" s="60">
        <v>3.4722222222222224E-2</v>
      </c>
      <c r="G16" s="60">
        <v>3.4722222222222224E-2</v>
      </c>
      <c r="H16" s="60">
        <v>3.4722222222222224E-2</v>
      </c>
      <c r="I16" s="60">
        <v>3.4722222222222224E-2</v>
      </c>
    </row>
    <row r="17" spans="1:10" ht="18.75" customHeight="1">
      <c r="A17" s="154"/>
      <c r="B17" s="164" t="s">
        <v>2</v>
      </c>
      <c r="C17" s="165"/>
      <c r="D17" s="165"/>
      <c r="E17" s="54" t="s">
        <v>34</v>
      </c>
      <c r="F17" s="54" t="s">
        <v>34</v>
      </c>
      <c r="G17" s="54" t="s">
        <v>34</v>
      </c>
      <c r="H17" s="54" t="s">
        <v>34</v>
      </c>
      <c r="I17" s="52"/>
    </row>
    <row r="18" spans="1:10" ht="18.75" customHeight="1">
      <c r="A18" s="154"/>
      <c r="B18" s="164" t="s">
        <v>44</v>
      </c>
      <c r="C18" s="165"/>
      <c r="D18" s="165"/>
      <c r="E18" s="56" t="s">
        <v>36</v>
      </c>
      <c r="F18" s="56" t="s">
        <v>36</v>
      </c>
      <c r="G18" s="56" t="s">
        <v>36</v>
      </c>
      <c r="H18" s="56" t="s">
        <v>36</v>
      </c>
      <c r="I18" s="52"/>
    </row>
    <row r="19" spans="1:10" ht="18.75" customHeight="1">
      <c r="A19" s="154"/>
      <c r="B19" s="168" t="s">
        <v>39</v>
      </c>
      <c r="C19" s="169"/>
      <c r="D19" s="169"/>
      <c r="E19" s="56" t="s">
        <v>15</v>
      </c>
      <c r="F19" s="53"/>
      <c r="G19" s="53"/>
      <c r="H19" s="51"/>
      <c r="I19" s="52"/>
    </row>
    <row r="20" spans="1:10" ht="18.75" customHeight="1">
      <c r="A20" s="154"/>
      <c r="B20" s="164" t="s">
        <v>2</v>
      </c>
      <c r="C20" s="165"/>
      <c r="D20" s="165"/>
      <c r="E20" s="54" t="s">
        <v>34</v>
      </c>
      <c r="F20" s="54" t="s">
        <v>34</v>
      </c>
      <c r="G20" s="54" t="s">
        <v>34</v>
      </c>
      <c r="H20" s="54" t="s">
        <v>34</v>
      </c>
      <c r="I20" s="55" t="s">
        <v>34</v>
      </c>
    </row>
    <row r="21" spans="1:10" ht="18.75" customHeight="1">
      <c r="A21" s="154"/>
      <c r="B21" s="164" t="s">
        <v>45</v>
      </c>
      <c r="C21" s="165"/>
      <c r="D21" s="165"/>
      <c r="E21" s="56" t="s">
        <v>36</v>
      </c>
      <c r="F21" s="56" t="s">
        <v>36</v>
      </c>
      <c r="G21" s="56" t="s">
        <v>36</v>
      </c>
      <c r="H21" s="51"/>
      <c r="I21" s="57" t="s">
        <v>36</v>
      </c>
    </row>
    <row r="22" spans="1:10" ht="18.75" customHeight="1">
      <c r="A22" s="154"/>
      <c r="B22" s="164" t="s">
        <v>2</v>
      </c>
      <c r="C22" s="165"/>
      <c r="D22" s="165"/>
      <c r="E22" s="54" t="s">
        <v>34</v>
      </c>
      <c r="F22" s="54" t="s">
        <v>34</v>
      </c>
      <c r="G22" s="54" t="s">
        <v>34</v>
      </c>
      <c r="H22" s="51"/>
      <c r="I22" s="55" t="s">
        <v>34</v>
      </c>
    </row>
    <row r="23" spans="1:10" ht="18.75" customHeight="1">
      <c r="A23" s="154"/>
      <c r="B23" s="164"/>
      <c r="C23" s="165"/>
      <c r="D23" s="165"/>
      <c r="E23" s="51"/>
      <c r="F23" s="53"/>
      <c r="G23" s="51"/>
      <c r="H23" s="51"/>
      <c r="I23" s="52"/>
    </row>
    <row r="24" spans="1:10" ht="18.75" customHeight="1">
      <c r="A24" s="154"/>
      <c r="B24" s="164"/>
      <c r="C24" s="165"/>
      <c r="D24" s="165"/>
      <c r="E24" s="51"/>
      <c r="F24" s="53"/>
      <c r="G24" s="51"/>
      <c r="H24" s="51"/>
      <c r="I24" s="52"/>
    </row>
    <row r="25" spans="1:10" ht="18.75" customHeight="1">
      <c r="A25" s="154"/>
      <c r="B25" s="164"/>
      <c r="C25" s="165"/>
      <c r="D25" s="165"/>
      <c r="E25" s="51"/>
      <c r="F25" s="51"/>
      <c r="G25" s="51"/>
      <c r="H25" s="51"/>
      <c r="I25" s="52"/>
    </row>
    <row r="26" spans="1:10" ht="18.75" customHeight="1">
      <c r="A26" s="154"/>
      <c r="B26" s="166" t="s">
        <v>46</v>
      </c>
      <c r="C26" s="167"/>
      <c r="D26" s="167"/>
      <c r="E26" s="59">
        <v>0.66666666666666663</v>
      </c>
      <c r="F26" s="59">
        <v>0.65625</v>
      </c>
      <c r="G26" s="59">
        <v>0.64930555555555558</v>
      </c>
      <c r="H26" s="59">
        <v>0.60416666666666663</v>
      </c>
      <c r="I26" s="59">
        <v>0.65972222222222221</v>
      </c>
    </row>
    <row r="27" spans="1:10" ht="15.75" thickBot="1">
      <c r="A27" s="45"/>
      <c r="B27" s="161"/>
      <c r="C27" s="161"/>
      <c r="D27" s="161"/>
      <c r="E27" s="50"/>
      <c r="F27" s="50"/>
      <c r="G27" s="50"/>
      <c r="H27" s="50"/>
      <c r="I27" s="50"/>
    </row>
    <row r="28" spans="1:10" ht="15.75" thickBot="1">
      <c r="A28" s="43"/>
      <c r="B28" s="162" t="s">
        <v>47</v>
      </c>
      <c r="C28" s="163"/>
      <c r="D28" s="163"/>
      <c r="E28" s="63">
        <f>(E26-E4)-E16</f>
        <v>0.27777777777777773</v>
      </c>
      <c r="F28" s="63">
        <f>(F26-F4)-F16</f>
        <v>0.30902777777777779</v>
      </c>
      <c r="G28" s="63">
        <f>(G26-G4)-G16</f>
        <v>0.30208333333333337</v>
      </c>
      <c r="H28" s="63">
        <f>(H26-H4)-H16</f>
        <v>0.25694444444444442</v>
      </c>
      <c r="I28" s="63">
        <f>(I26-I4)-I16</f>
        <v>0.3125</v>
      </c>
      <c r="J28" s="62">
        <f>E28+F28+G28+H28+I28</f>
        <v>1.4583333333333335</v>
      </c>
    </row>
    <row r="29" spans="1:10" ht="15.75" thickBot="1">
      <c r="A29" s="44"/>
      <c r="B29" s="156"/>
      <c r="C29" s="156"/>
      <c r="D29" s="157"/>
      <c r="E29" s="158" t="s">
        <v>48</v>
      </c>
      <c r="F29" s="159"/>
      <c r="G29" s="159"/>
      <c r="H29" s="159"/>
      <c r="I29" s="160"/>
    </row>
  </sheetData>
  <mergeCells count="35"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  <mergeCell ref="B15:D15"/>
    <mergeCell ref="B16:D16"/>
    <mergeCell ref="B13:D13"/>
    <mergeCell ref="B14:D14"/>
    <mergeCell ref="H10:H11"/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G17" sqref="G17"/>
    </sheetView>
  </sheetViews>
  <sheetFormatPr baseColWidth="10" defaultRowHeight="15"/>
  <cols>
    <col min="5" max="9" width="22.85546875" customWidth="1"/>
  </cols>
  <sheetData>
    <row r="1" spans="1:9" ht="21" thickBot="1">
      <c r="A1" s="155" t="s">
        <v>50</v>
      </c>
      <c r="B1" s="155"/>
      <c r="C1" s="155"/>
      <c r="D1" s="155"/>
      <c r="E1" s="155"/>
      <c r="F1" s="155"/>
      <c r="G1" s="155"/>
      <c r="H1" s="155"/>
      <c r="I1" s="155"/>
    </row>
    <row r="2" spans="1:9" ht="15.75" thickBot="1">
      <c r="A2" s="42"/>
      <c r="B2" s="173" t="s">
        <v>26</v>
      </c>
      <c r="C2" s="174"/>
      <c r="D2" s="175"/>
      <c r="E2" s="49" t="s">
        <v>27</v>
      </c>
      <c r="F2" s="48" t="s">
        <v>28</v>
      </c>
      <c r="G2" s="48" t="s">
        <v>29</v>
      </c>
      <c r="H2" s="49" t="s">
        <v>30</v>
      </c>
      <c r="I2" s="49" t="s">
        <v>31</v>
      </c>
    </row>
    <row r="3" spans="1:9">
      <c r="A3" s="153" t="s">
        <v>49</v>
      </c>
      <c r="B3" s="176"/>
      <c r="C3" s="176"/>
      <c r="D3" s="176"/>
      <c r="E3" s="176" t="s">
        <v>32</v>
      </c>
      <c r="F3" s="176"/>
      <c r="G3" s="176"/>
      <c r="H3" s="176"/>
      <c r="I3" s="176"/>
    </row>
    <row r="4" spans="1:9" ht="18.75" customHeight="1">
      <c r="A4" s="154"/>
      <c r="B4" s="178" t="s">
        <v>33</v>
      </c>
      <c r="C4" s="179"/>
      <c r="D4" s="179"/>
      <c r="E4" s="64">
        <v>0.35416666666666669</v>
      </c>
      <c r="F4" s="64">
        <v>0.3125</v>
      </c>
      <c r="G4" s="64">
        <v>0.3125</v>
      </c>
      <c r="H4" s="64">
        <v>0.3125</v>
      </c>
      <c r="I4" s="64">
        <v>0.3125</v>
      </c>
    </row>
    <row r="5" spans="1:9" ht="18.75" customHeight="1">
      <c r="A5" s="154"/>
      <c r="B5" s="180"/>
      <c r="C5" s="181"/>
      <c r="D5" s="181"/>
      <c r="E5" s="65"/>
      <c r="F5" s="65"/>
      <c r="G5" s="65"/>
      <c r="H5" s="65"/>
      <c r="I5" s="66"/>
    </row>
    <row r="6" spans="1:9" ht="18.75" customHeight="1">
      <c r="A6" s="154"/>
      <c r="B6" s="164"/>
      <c r="C6" s="165"/>
      <c r="D6" s="165"/>
      <c r="E6" s="67"/>
      <c r="F6" s="67"/>
      <c r="G6" s="67"/>
      <c r="H6" s="67"/>
      <c r="I6" s="68"/>
    </row>
    <row r="7" spans="1:9" ht="18.75" customHeight="1">
      <c r="A7" s="154"/>
      <c r="B7" s="164" t="s">
        <v>2</v>
      </c>
      <c r="C7" s="165"/>
      <c r="D7" s="165"/>
      <c r="E7" s="67"/>
      <c r="F7" s="69"/>
      <c r="G7" s="69"/>
      <c r="H7" s="69"/>
      <c r="I7" s="70"/>
    </row>
    <row r="8" spans="1:9" ht="18.75" customHeight="1">
      <c r="A8" s="154"/>
      <c r="B8" s="164" t="s">
        <v>35</v>
      </c>
      <c r="C8" s="165"/>
      <c r="D8" s="165"/>
      <c r="E8" s="67"/>
      <c r="F8" s="69"/>
      <c r="G8" s="69"/>
      <c r="H8" s="69"/>
      <c r="I8" s="70"/>
    </row>
    <row r="9" spans="1:9" ht="18.75" customHeight="1">
      <c r="A9" s="154"/>
      <c r="B9" s="164" t="s">
        <v>2</v>
      </c>
      <c r="C9" s="165"/>
      <c r="D9" s="165"/>
      <c r="E9" s="69"/>
      <c r="F9" s="69"/>
      <c r="G9" s="69"/>
      <c r="H9" s="69"/>
      <c r="I9" s="70"/>
    </row>
    <row r="10" spans="1:9" ht="18.75" customHeight="1">
      <c r="A10" s="154"/>
      <c r="B10" s="164" t="s">
        <v>37</v>
      </c>
      <c r="C10" s="165"/>
      <c r="D10" s="165"/>
      <c r="E10" s="67"/>
      <c r="F10" s="67"/>
      <c r="G10" s="67"/>
      <c r="H10" s="67"/>
      <c r="I10" s="70"/>
    </row>
    <row r="11" spans="1:9" ht="18.75" customHeight="1">
      <c r="A11" s="154"/>
      <c r="B11" s="164"/>
      <c r="C11" s="165"/>
      <c r="D11" s="165"/>
      <c r="E11" s="67"/>
      <c r="F11" s="67"/>
      <c r="G11" s="69"/>
      <c r="H11" s="67"/>
      <c r="I11" s="70"/>
    </row>
    <row r="12" spans="1:9" ht="18.75" customHeight="1">
      <c r="A12" s="154"/>
      <c r="B12" s="168" t="s">
        <v>39</v>
      </c>
      <c r="C12" s="169"/>
      <c r="D12" s="169"/>
      <c r="E12" s="69"/>
      <c r="F12" s="67"/>
      <c r="G12" s="67"/>
      <c r="H12" s="67"/>
      <c r="I12" s="68"/>
    </row>
    <row r="13" spans="1:9" ht="18.75" customHeight="1">
      <c r="A13" s="154"/>
      <c r="B13" s="164" t="s">
        <v>2</v>
      </c>
      <c r="C13" s="165"/>
      <c r="D13" s="165"/>
      <c r="E13" s="69"/>
      <c r="F13" s="69"/>
      <c r="G13" s="69"/>
      <c r="H13" s="69"/>
      <c r="I13" s="70"/>
    </row>
    <row r="14" spans="1:9" ht="18.75" customHeight="1">
      <c r="A14" s="154"/>
      <c r="B14" s="164" t="s">
        <v>42</v>
      </c>
      <c r="C14" s="165"/>
      <c r="D14" s="165"/>
      <c r="E14" s="69"/>
      <c r="F14" s="67"/>
      <c r="G14" s="69"/>
      <c r="H14" s="69"/>
      <c r="I14" s="70"/>
    </row>
    <row r="15" spans="1:9" ht="18.75" customHeight="1">
      <c r="A15" s="154"/>
      <c r="B15" s="164" t="s">
        <v>2</v>
      </c>
      <c r="C15" s="165"/>
      <c r="D15" s="165"/>
      <c r="E15" s="69"/>
      <c r="F15" s="67"/>
      <c r="G15" s="69"/>
      <c r="H15" s="69"/>
      <c r="I15" s="70"/>
    </row>
    <row r="16" spans="1:9" ht="18.75" customHeight="1">
      <c r="A16" s="154"/>
      <c r="B16" s="170" t="s">
        <v>43</v>
      </c>
      <c r="C16" s="171"/>
      <c r="D16" s="171"/>
      <c r="E16" s="71">
        <v>3.4722222222222224E-2</v>
      </c>
      <c r="F16" s="71">
        <v>3.4722222222222224E-2</v>
      </c>
      <c r="G16" s="71">
        <v>3.4722222222222224E-2</v>
      </c>
      <c r="H16" s="71">
        <v>3.4722222222222224E-2</v>
      </c>
      <c r="I16" s="71">
        <v>3.4722222222222224E-2</v>
      </c>
    </row>
    <row r="17" spans="1:10" ht="18.75" customHeight="1">
      <c r="A17" s="154"/>
      <c r="B17" s="164" t="s">
        <v>2</v>
      </c>
      <c r="C17" s="165"/>
      <c r="D17" s="165"/>
      <c r="E17" s="69"/>
      <c r="F17" s="69"/>
      <c r="G17" s="69"/>
      <c r="H17" s="69"/>
      <c r="I17" s="68"/>
    </row>
    <row r="18" spans="1:10" ht="18.75" customHeight="1">
      <c r="A18" s="154"/>
      <c r="B18" s="164" t="s">
        <v>44</v>
      </c>
      <c r="C18" s="165"/>
      <c r="D18" s="165"/>
      <c r="E18" s="69"/>
      <c r="F18" s="69"/>
      <c r="G18" s="69"/>
      <c r="H18" s="69"/>
      <c r="I18" s="68"/>
    </row>
    <row r="19" spans="1:10" ht="18.75" customHeight="1">
      <c r="A19" s="154"/>
      <c r="B19" s="168" t="s">
        <v>39</v>
      </c>
      <c r="C19" s="169"/>
      <c r="D19" s="169"/>
      <c r="E19" s="69"/>
      <c r="F19" s="67"/>
      <c r="G19" s="67"/>
      <c r="H19" s="67"/>
      <c r="I19" s="68"/>
    </row>
    <row r="20" spans="1:10" ht="18.75" customHeight="1">
      <c r="A20" s="154"/>
      <c r="B20" s="164" t="s">
        <v>2</v>
      </c>
      <c r="C20" s="165"/>
      <c r="D20" s="165"/>
      <c r="E20" s="69"/>
      <c r="F20" s="69"/>
      <c r="G20" s="69"/>
      <c r="H20" s="69"/>
      <c r="I20" s="70"/>
    </row>
    <row r="21" spans="1:10" ht="18.75" customHeight="1">
      <c r="A21" s="154"/>
      <c r="B21" s="164" t="s">
        <v>45</v>
      </c>
      <c r="C21" s="165"/>
      <c r="D21" s="165"/>
      <c r="E21" s="69"/>
      <c r="F21" s="69"/>
      <c r="G21" s="69"/>
      <c r="H21" s="67"/>
      <c r="I21" s="70"/>
    </row>
    <row r="22" spans="1:10" ht="18.75" customHeight="1">
      <c r="A22" s="154"/>
      <c r="B22" s="164" t="s">
        <v>2</v>
      </c>
      <c r="C22" s="165"/>
      <c r="D22" s="165"/>
      <c r="E22" s="69"/>
      <c r="F22" s="69"/>
      <c r="G22" s="69"/>
      <c r="H22" s="67"/>
      <c r="I22" s="70"/>
    </row>
    <row r="23" spans="1:10" ht="18.75" customHeight="1">
      <c r="A23" s="154"/>
      <c r="B23" s="164"/>
      <c r="C23" s="165"/>
      <c r="D23" s="165"/>
      <c r="E23" s="72"/>
      <c r="F23" s="73"/>
      <c r="G23" s="72"/>
      <c r="H23" s="72"/>
      <c r="I23" s="74"/>
    </row>
    <row r="24" spans="1:10" ht="18.75" customHeight="1">
      <c r="A24" s="154"/>
      <c r="B24" s="164"/>
      <c r="C24" s="165"/>
      <c r="D24" s="165"/>
      <c r="E24" s="72"/>
      <c r="F24" s="73"/>
      <c r="G24" s="72"/>
      <c r="H24" s="72"/>
      <c r="I24" s="74"/>
    </row>
    <row r="25" spans="1:10" ht="18.75" customHeight="1">
      <c r="A25" s="154"/>
      <c r="B25" s="164"/>
      <c r="C25" s="165"/>
      <c r="D25" s="165"/>
      <c r="E25" s="72"/>
      <c r="F25" s="72"/>
      <c r="G25" s="72"/>
      <c r="H25" s="72"/>
      <c r="I25" s="74"/>
    </row>
    <row r="26" spans="1:10" ht="18.75" customHeight="1">
      <c r="A26" s="154"/>
      <c r="B26" s="166" t="s">
        <v>46</v>
      </c>
      <c r="C26" s="167"/>
      <c r="D26" s="167"/>
      <c r="E26" s="75">
        <v>0.66666666666666663</v>
      </c>
      <c r="F26" s="75">
        <v>0.65625</v>
      </c>
      <c r="G26" s="75">
        <v>0.64930555555555558</v>
      </c>
      <c r="H26" s="75">
        <v>0.60416666666666663</v>
      </c>
      <c r="I26" s="75">
        <v>0.65972222222222221</v>
      </c>
    </row>
    <row r="27" spans="1:10" ht="15.75" thickBot="1">
      <c r="A27" s="45"/>
      <c r="B27" s="161"/>
      <c r="C27" s="161"/>
      <c r="D27" s="161"/>
      <c r="E27" s="50"/>
      <c r="F27" s="50"/>
      <c r="G27" s="50"/>
      <c r="H27" s="50"/>
      <c r="I27" s="50"/>
    </row>
    <row r="28" spans="1:10" ht="15.75" thickBot="1">
      <c r="A28" s="43"/>
      <c r="B28" s="162" t="s">
        <v>47</v>
      </c>
      <c r="C28" s="163"/>
      <c r="D28" s="163"/>
      <c r="E28" s="63">
        <f>(E26-E4)-E16</f>
        <v>0.27777777777777773</v>
      </c>
      <c r="F28" s="63">
        <f>(F26-F4)-F16</f>
        <v>0.30902777777777779</v>
      </c>
      <c r="G28" s="63">
        <f>(G26-G4)-G16</f>
        <v>0.30208333333333337</v>
      </c>
      <c r="H28" s="63">
        <f>(H26-H4)-H16</f>
        <v>0.25694444444444442</v>
      </c>
      <c r="I28" s="63">
        <f>(I26-I4)-I16</f>
        <v>0.3125</v>
      </c>
      <c r="J28" s="62">
        <f>E28+F28+G28+H28+I28</f>
        <v>1.4583333333333335</v>
      </c>
    </row>
    <row r="29" spans="1:10" ht="15.75" thickBot="1">
      <c r="A29" s="44"/>
      <c r="B29" s="156"/>
      <c r="C29" s="156"/>
      <c r="D29" s="157"/>
      <c r="E29" s="158" t="s">
        <v>48</v>
      </c>
      <c r="F29" s="159"/>
      <c r="G29" s="159"/>
      <c r="H29" s="159"/>
      <c r="I29" s="160"/>
    </row>
  </sheetData>
  <sheetProtection sheet="1" objects="1" scenarios="1"/>
  <mergeCells count="31"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  <mergeCell ref="B15:D15"/>
    <mergeCell ref="B16:D16"/>
    <mergeCell ref="B17:D17"/>
    <mergeCell ref="B18:D18"/>
    <mergeCell ref="B19:D19"/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30EB-CF83-4958-9F76-EB474D524904}">
  <sheetPr>
    <pageSetUpPr fitToPage="1"/>
  </sheetPr>
  <dimension ref="A1:G43"/>
  <sheetViews>
    <sheetView tabSelected="1" zoomScale="115" zoomScaleNormal="115" workbookViewId="0">
      <selection activeCell="E4" sqref="E4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04" t="s">
        <v>52</v>
      </c>
      <c r="B1" s="104"/>
      <c r="C1" s="104"/>
      <c r="D1" s="104"/>
      <c r="E1" s="79" t="s">
        <v>53</v>
      </c>
    </row>
    <row r="2" spans="1:7" ht="5.25" customHeight="1">
      <c r="A2" s="76"/>
      <c r="B2" s="76"/>
      <c r="C2" s="76"/>
      <c r="D2" s="76"/>
      <c r="E2" s="76"/>
      <c r="G2" s="76"/>
    </row>
    <row r="3" spans="1:7" ht="30.75" customHeight="1" thickBot="1">
      <c r="A3" s="185" t="s">
        <v>54</v>
      </c>
      <c r="B3" s="185"/>
      <c r="C3" s="185"/>
      <c r="D3" s="186"/>
      <c r="E3" s="80">
        <v>0</v>
      </c>
      <c r="G3" s="81" t="s">
        <v>55</v>
      </c>
    </row>
    <row r="4" spans="1:7" ht="48.75" customHeight="1" thickBot="1">
      <c r="A4" s="105" t="s">
        <v>0</v>
      </c>
      <c r="B4" s="106"/>
      <c r="C4" s="107"/>
      <c r="D4" s="82"/>
      <c r="E4" s="10" t="s">
        <v>4</v>
      </c>
      <c r="F4" t="s">
        <v>56</v>
      </c>
      <c r="G4" s="83" t="s">
        <v>4</v>
      </c>
    </row>
    <row r="5" spans="1:7" ht="36.75" customHeight="1">
      <c r="A5" s="108" t="s">
        <v>57</v>
      </c>
      <c r="B5" s="109"/>
      <c r="C5" s="109"/>
      <c r="D5" s="77"/>
      <c r="E5" s="84">
        <f>'Spécialiste 25-26 groupes'!D4*'à contrat'!$E$3</f>
        <v>0</v>
      </c>
      <c r="G5" s="85">
        <v>684</v>
      </c>
    </row>
    <row r="6" spans="1:7" ht="15.75" customHeight="1">
      <c r="A6" s="110" t="s">
        <v>1</v>
      </c>
      <c r="B6" s="111"/>
      <c r="C6" s="111"/>
      <c r="D6" s="78"/>
      <c r="E6" s="84">
        <f>'Spécialiste 25-26 groupes'!D5*'à contrat'!$E$3</f>
        <v>0</v>
      </c>
      <c r="G6" s="14">
        <v>36</v>
      </c>
    </row>
    <row r="7" spans="1:7" ht="15.75" customHeight="1">
      <c r="A7" s="110" t="s">
        <v>17</v>
      </c>
      <c r="B7" s="111"/>
      <c r="C7" s="111"/>
      <c r="D7" s="78"/>
      <c r="E7" s="84">
        <f>'Spécialiste 25-26 groupes'!D6*'à contrat'!$E$3</f>
        <v>0</v>
      </c>
      <c r="G7" s="14">
        <v>12</v>
      </c>
    </row>
    <row r="8" spans="1:7" ht="33" customHeight="1">
      <c r="A8" s="110" t="s">
        <v>6</v>
      </c>
      <c r="B8" s="111"/>
      <c r="C8" s="111"/>
      <c r="D8" s="112"/>
      <c r="E8" s="84">
        <f>'Spécialiste 25-26 groupes'!D7*'à contrat'!$E$3</f>
        <v>0</v>
      </c>
      <c r="G8" s="14">
        <v>24</v>
      </c>
    </row>
    <row r="9" spans="1:7" ht="15.75" customHeight="1">
      <c r="A9" s="110" t="s">
        <v>15</v>
      </c>
      <c r="B9" s="111"/>
      <c r="C9" s="111"/>
      <c r="D9" s="112"/>
      <c r="E9" s="34"/>
      <c r="G9" s="187" t="s">
        <v>58</v>
      </c>
    </row>
    <row r="10" spans="1:7" ht="68.25" customHeight="1" thickBot="1">
      <c r="A10" s="113" t="s">
        <v>7</v>
      </c>
      <c r="B10" s="114"/>
      <c r="C10" s="114"/>
      <c r="D10" s="115"/>
      <c r="E10" s="86"/>
      <c r="G10" s="188"/>
    </row>
    <row r="11" spans="1:7" ht="33" customHeight="1" thickBot="1">
      <c r="A11" s="116" t="s">
        <v>59</v>
      </c>
      <c r="B11" s="117"/>
      <c r="C11" s="117"/>
      <c r="D11" s="87">
        <f>774*E3</f>
        <v>0</v>
      </c>
      <c r="E11" s="88">
        <f>SUM(E5:E10)</f>
        <v>0</v>
      </c>
      <c r="G11" s="89">
        <v>774</v>
      </c>
    </row>
    <row r="12" spans="1:7" ht="15.75">
      <c r="A12" s="5"/>
      <c r="B12" s="5"/>
      <c r="C12" s="6"/>
      <c r="D12" s="6"/>
      <c r="E12" s="6"/>
      <c r="G12" s="6"/>
    </row>
    <row r="13" spans="1:7" ht="29.25" customHeight="1" thickBot="1">
      <c r="A13" s="5"/>
      <c r="B13" s="5"/>
      <c r="C13" s="6"/>
      <c r="D13" s="6"/>
      <c r="E13" s="90">
        <f>E3</f>
        <v>0</v>
      </c>
      <c r="G13" s="81" t="s">
        <v>55</v>
      </c>
    </row>
    <row r="14" spans="1:7" ht="48.75" customHeight="1" thickBot="1">
      <c r="A14" s="182" t="s">
        <v>14</v>
      </c>
      <c r="B14" s="183"/>
      <c r="C14" s="183"/>
      <c r="D14" s="184"/>
      <c r="E14" s="16" t="s">
        <v>4</v>
      </c>
      <c r="G14" s="16" t="s">
        <v>4</v>
      </c>
    </row>
    <row r="15" spans="1:7" ht="33" customHeight="1">
      <c r="A15" s="191" t="s">
        <v>19</v>
      </c>
      <c r="B15" s="192"/>
      <c r="C15" s="192"/>
      <c r="D15" s="193"/>
      <c r="E15" s="91">
        <f>'Spécialiste 25-26 groupes'!D14*'à contrat'!$E$3</f>
        <v>0</v>
      </c>
      <c r="G15" s="23">
        <v>36</v>
      </c>
    </row>
    <row r="16" spans="1:7" ht="33" customHeight="1">
      <c r="A16" s="191" t="s">
        <v>2</v>
      </c>
      <c r="B16" s="192"/>
      <c r="C16" s="192"/>
      <c r="D16" s="193"/>
      <c r="E16" s="92" t="s">
        <v>60</v>
      </c>
      <c r="G16" s="187" t="s">
        <v>66</v>
      </c>
    </row>
    <row r="17" spans="1:7" ht="19.5" customHeight="1">
      <c r="A17" s="132" t="s">
        <v>3</v>
      </c>
      <c r="B17" s="133"/>
      <c r="C17" s="194"/>
      <c r="D17" s="195"/>
      <c r="E17" s="93"/>
      <c r="G17" s="189"/>
    </row>
    <row r="18" spans="1:7" ht="19.5" customHeight="1">
      <c r="A18" s="134"/>
      <c r="B18" s="135"/>
      <c r="C18" s="194"/>
      <c r="D18" s="195"/>
      <c r="E18" s="93"/>
      <c r="G18" s="189"/>
    </row>
    <row r="19" spans="1:7" ht="19.5" customHeight="1">
      <c r="A19" s="136"/>
      <c r="B19" s="137"/>
      <c r="C19" s="194"/>
      <c r="D19" s="195"/>
      <c r="E19" s="93"/>
      <c r="G19" s="189"/>
    </row>
    <row r="20" spans="1:7" ht="33" customHeight="1">
      <c r="A20" s="191" t="s">
        <v>16</v>
      </c>
      <c r="B20" s="192"/>
      <c r="C20" s="192"/>
      <c r="D20" s="193"/>
      <c r="E20" s="93"/>
      <c r="G20" s="189"/>
    </row>
    <row r="21" spans="1:7" ht="33" customHeight="1">
      <c r="A21" s="191" t="s">
        <v>8</v>
      </c>
      <c r="B21" s="192"/>
      <c r="C21" s="192"/>
      <c r="D21" s="193"/>
      <c r="E21" s="93"/>
      <c r="G21" s="189"/>
    </row>
    <row r="22" spans="1:7" ht="33" customHeight="1">
      <c r="A22" s="191" t="s">
        <v>9</v>
      </c>
      <c r="B22" s="192"/>
      <c r="C22" s="192"/>
      <c r="D22" s="193"/>
      <c r="E22" s="93"/>
      <c r="G22" s="189"/>
    </row>
    <row r="23" spans="1:7" ht="33" customHeight="1">
      <c r="A23" s="121" t="s">
        <v>64</v>
      </c>
      <c r="B23" s="122"/>
      <c r="C23" s="122"/>
      <c r="D23" s="123"/>
      <c r="E23" s="93"/>
      <c r="G23" s="189"/>
    </row>
    <row r="24" spans="1:7" ht="33" customHeight="1">
      <c r="A24" s="191" t="s">
        <v>10</v>
      </c>
      <c r="B24" s="192"/>
      <c r="C24" s="192"/>
      <c r="D24" s="193"/>
      <c r="E24" s="93"/>
      <c r="G24" s="190"/>
    </row>
    <row r="25" spans="1:7" ht="33" customHeight="1">
      <c r="A25" s="191" t="s">
        <v>65</v>
      </c>
      <c r="B25" s="192"/>
      <c r="C25" s="192"/>
      <c r="D25" s="193"/>
      <c r="E25" s="94">
        <f>G25*E3</f>
        <v>0</v>
      </c>
      <c r="G25" s="15">
        <v>101</v>
      </c>
    </row>
    <row r="26" spans="1:7" ht="33" customHeight="1">
      <c r="A26" s="191"/>
      <c r="B26" s="192"/>
      <c r="C26" s="192"/>
      <c r="D26" s="193"/>
      <c r="E26" s="95"/>
      <c r="G26" s="15"/>
    </row>
    <row r="27" spans="1:7" ht="27.75" customHeight="1">
      <c r="A27" s="124" t="s">
        <v>61</v>
      </c>
      <c r="B27" s="125"/>
      <c r="C27" s="126"/>
      <c r="D27" s="96">
        <f>306*E3</f>
        <v>0</v>
      </c>
      <c r="E27" s="97">
        <f>SUM(E15:E26)</f>
        <v>0</v>
      </c>
      <c r="G27" s="12">
        <v>306</v>
      </c>
    </row>
    <row r="28" spans="1:7" ht="33" customHeight="1">
      <c r="A28" s="191" t="s">
        <v>67</v>
      </c>
      <c r="B28" s="192"/>
      <c r="C28" s="192"/>
      <c r="D28" s="193"/>
      <c r="E28" s="93"/>
      <c r="G28" s="187" t="s">
        <v>62</v>
      </c>
    </row>
    <row r="29" spans="1:7" ht="33" customHeight="1">
      <c r="A29" s="191" t="s">
        <v>11</v>
      </c>
      <c r="B29" s="192"/>
      <c r="C29" s="192"/>
      <c r="D29" s="193"/>
      <c r="E29" s="98"/>
      <c r="G29" s="189"/>
    </row>
    <row r="30" spans="1:7" ht="33" customHeight="1">
      <c r="A30" s="191" t="s">
        <v>12</v>
      </c>
      <c r="B30" s="192"/>
      <c r="C30" s="192"/>
      <c r="D30" s="193"/>
      <c r="E30" s="98"/>
      <c r="G30" s="190"/>
    </row>
    <row r="31" spans="1:7" ht="33" customHeight="1">
      <c r="A31" s="124" t="s">
        <v>61</v>
      </c>
      <c r="B31" s="125"/>
      <c r="C31" s="126"/>
      <c r="D31" s="96">
        <f>200*E3</f>
        <v>0</v>
      </c>
      <c r="E31" s="97">
        <f>SUM(E28:E30)</f>
        <v>0</v>
      </c>
      <c r="G31" s="12">
        <v>200</v>
      </c>
    </row>
    <row r="32" spans="1:7" ht="33" customHeight="1" thickBot="1">
      <c r="A32" s="149" t="s">
        <v>63</v>
      </c>
      <c r="B32" s="149"/>
      <c r="C32" s="149"/>
      <c r="D32" s="99">
        <f>D31+D27+D11</f>
        <v>0</v>
      </c>
      <c r="E32" s="100">
        <f>E31+E27+E11</f>
        <v>0</v>
      </c>
      <c r="G32" s="19">
        <v>1280</v>
      </c>
    </row>
    <row r="33" spans="1:7" ht="15.75">
      <c r="A33" s="6"/>
      <c r="B33" s="6"/>
      <c r="C33" s="6"/>
      <c r="D33" s="6"/>
      <c r="E33" s="6"/>
      <c r="G33" s="6"/>
    </row>
    <row r="34" spans="1:7" ht="24" customHeight="1">
      <c r="A34" s="7"/>
      <c r="B34" s="144"/>
      <c r="C34" s="144"/>
      <c r="D34" s="144"/>
      <c r="E34" s="144"/>
    </row>
    <row r="35" spans="1:7" ht="25.5" customHeight="1">
      <c r="A35" s="7"/>
      <c r="B35" s="144"/>
      <c r="C35" s="144"/>
      <c r="D35" s="144"/>
      <c r="E35" s="144"/>
    </row>
    <row r="36" spans="1:7" ht="25.5" customHeight="1">
      <c r="A36" s="7"/>
      <c r="B36" s="144"/>
      <c r="C36" s="144"/>
      <c r="D36" s="144"/>
      <c r="E36" s="144"/>
    </row>
    <row r="37" spans="1:7" ht="64.5" customHeight="1">
      <c r="A37" s="7"/>
      <c r="B37" s="144"/>
      <c r="C37" s="144"/>
      <c r="D37" s="144"/>
      <c r="E37" s="144"/>
    </row>
    <row r="40" spans="1:7">
      <c r="A40" s="1"/>
      <c r="B40" s="1"/>
      <c r="C40" s="2"/>
      <c r="D40" s="2"/>
      <c r="G40" s="2"/>
    </row>
    <row r="41" spans="1:7">
      <c r="A41" s="1"/>
      <c r="B41" s="1"/>
      <c r="C41" s="2"/>
      <c r="D41" s="2"/>
      <c r="G41" s="2"/>
    </row>
    <row r="42" spans="1:7">
      <c r="A42" s="1"/>
      <c r="B42" s="1"/>
      <c r="C42" s="2"/>
      <c r="D42" s="2"/>
      <c r="G42" s="2"/>
    </row>
    <row r="43" spans="1:7">
      <c r="A43" s="1"/>
      <c r="B43" s="1"/>
      <c r="C43" s="2"/>
      <c r="D43" s="2"/>
      <c r="G43" s="2"/>
    </row>
  </sheetData>
  <sheetProtection algorithmName="SHA-512" hashValue="KSWZ+Uch6YihrnvMleyqI/M82pdjiUezXKwxxtaDmQ4NVj7RkF22WJFRwEcn2yWYc8eUL+R8wJ84eCTXW0uhiw==" saltValue="W+WI1ZUc6Fni6RdQvtfxsQ==" spinCount="100000" sheet="1" objects="1" scenarios="1"/>
  <mergeCells count="37">
    <mergeCell ref="A23:D23"/>
    <mergeCell ref="B37:E37"/>
    <mergeCell ref="A31:C31"/>
    <mergeCell ref="A32:C32"/>
    <mergeCell ref="B34:E34"/>
    <mergeCell ref="B35:E35"/>
    <mergeCell ref="B36:E36"/>
    <mergeCell ref="A24:D24"/>
    <mergeCell ref="A25:D25"/>
    <mergeCell ref="A26:D26"/>
    <mergeCell ref="A27:C27"/>
    <mergeCell ref="A28:D28"/>
    <mergeCell ref="G9:G10"/>
    <mergeCell ref="A10:D10"/>
    <mergeCell ref="A11:C11"/>
    <mergeCell ref="G28:G30"/>
    <mergeCell ref="A29:D29"/>
    <mergeCell ref="A30:D30"/>
    <mergeCell ref="A15:D15"/>
    <mergeCell ref="A16:D16"/>
    <mergeCell ref="G16:G24"/>
    <mergeCell ref="A17:B19"/>
    <mergeCell ref="C17:D17"/>
    <mergeCell ref="C18:D18"/>
    <mergeCell ref="C19:D19"/>
    <mergeCell ref="A20:D20"/>
    <mergeCell ref="A21:D21"/>
    <mergeCell ref="A22:D22"/>
    <mergeCell ref="A14:D14"/>
    <mergeCell ref="A1:D1"/>
    <mergeCell ref="A3:D3"/>
    <mergeCell ref="A4:C4"/>
    <mergeCell ref="A5:C5"/>
    <mergeCell ref="A6:C6"/>
    <mergeCell ref="A7:C7"/>
    <mergeCell ref="A8:D8"/>
    <mergeCell ref="A9:D9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DC0890-536B-4ECB-B32F-7B6ABE49D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Spécialiste 25-26 groupes</vt:lpstr>
      <vt:lpstr>Amplitude exemple</vt:lpstr>
      <vt:lpstr>Amplitude à compléter</vt:lpstr>
      <vt:lpstr>à contrat</vt:lpstr>
      <vt:lpstr>'à contrat'!_ftn2</vt:lpstr>
      <vt:lpstr>'Spécialiste 25-26 groupes'!_ftn2</vt:lpstr>
      <vt:lpstr>'à contrat'!_ftnref1</vt:lpstr>
      <vt:lpstr>'Spécialiste 25-26 groupes'!_ftnref1</vt:lpstr>
      <vt:lpstr>'à contrat'!_ftnref2</vt:lpstr>
      <vt:lpstr>'Spécialiste 25-26 groupes'!_ftnref2</vt:lpstr>
      <vt:lpstr>'à contrat'!_ftnref3</vt:lpstr>
      <vt:lpstr>'Spécialiste 25-26 groupes'!_ftnref3</vt:lpstr>
      <vt:lpstr>'Amplitude à compléter'!_Hlk114051007</vt:lpstr>
      <vt:lpstr>'Amplitude exemple'!_Hlk114051007</vt:lpstr>
      <vt:lpstr>'à contrat'!_Hlk95118549</vt:lpstr>
      <vt:lpstr>'Spécialiste 25-26 groupes'!_Hlk95118549</vt:lpstr>
      <vt:lpstr>'à contrat'!_Hlk95118775</vt:lpstr>
      <vt:lpstr>'Spécialiste 25-26 groupes'!_Hlk95118775</vt:lpstr>
      <vt:lpstr>'à contrat'!_Hlk97106282</vt:lpstr>
      <vt:lpstr>'Spécialiste 25-26 groupes'!_Hlk97106282</vt:lpstr>
      <vt:lpstr>'à contrat'!_Toc100562341</vt:lpstr>
      <vt:lpstr>'Spécialiste 25-26 groupes'!_Toc100562341</vt:lpstr>
      <vt:lpstr>'à contrat'!Zone_d_impression</vt:lpstr>
      <vt:lpstr>'Spécialiste 25-26 groupes'!Zone_d_impression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Andree-Anne</dc:creator>
  <cp:lastModifiedBy>Isabelle Langlois</cp:lastModifiedBy>
  <cp:lastPrinted>2026-08-27T14:56:18Z</cp:lastPrinted>
  <dcterms:created xsi:type="dcterms:W3CDTF">2022-05-17T14:31:17Z</dcterms:created>
  <dcterms:modified xsi:type="dcterms:W3CDTF">2026-08-27T15:13:08Z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