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saguenay.sharepoint.com/sites/msteams_fa66ac_166080/Documents partages/Ordres d'enseignement/Jeunes/Tâche/Primaire/"/>
    </mc:Choice>
  </mc:AlternateContent>
  <xr:revisionPtr revIDLastSave="45" documentId="8_{DF6A97B2-817E-4F6C-8EBB-B99E2CF0EA62}" xr6:coauthVersionLast="47" xr6:coauthVersionMax="47" xr10:uidLastSave="{DF8DA981-6C4B-4248-8167-844749D6F701}"/>
  <bookViews>
    <workbookView xWindow="990" yWindow="705" windowWidth="26355" windowHeight="14865" activeTab="3" xr2:uid="{267E0E5D-75EE-409A-A9C6-627A86721663}"/>
  </bookViews>
  <sheets>
    <sheet name="Spécialiste plus de 26 groupes" sheetId="9" r:id="rId1"/>
    <sheet name="Amplitude exemple" sheetId="11" r:id="rId2"/>
    <sheet name="Amplitude à compléter" sheetId="12" r:id="rId3"/>
    <sheet name="à contrat" sheetId="13" r:id="rId4"/>
  </sheets>
  <externalReferences>
    <externalReference r:id="rId5"/>
  </externalReferences>
  <definedNames>
    <definedName name="_ftn1" localSheetId="3">'à contrat'!#REF!</definedName>
    <definedName name="_ftn1" localSheetId="0">'Spécialiste plus de 26 groupes'!#REF!</definedName>
    <definedName name="_ftn2" localSheetId="3">'à contrat'!$A$16</definedName>
    <definedName name="_ftn2" localSheetId="0">'Spécialiste plus de 26 groupes'!$A$13</definedName>
    <definedName name="_ftn3" localSheetId="3">'à contrat'!#REF!</definedName>
    <definedName name="_ftn3" localSheetId="0">'Spécialiste plus de 26 groupes'!#REF!</definedName>
    <definedName name="_ftn4" localSheetId="3">'à contrat'!#REF!</definedName>
    <definedName name="_ftn4" localSheetId="0">'Spécialiste plus de 26 groupes'!#REF!</definedName>
    <definedName name="_ftnref1" localSheetId="3">'à contrat'!$A$5</definedName>
    <definedName name="_ftnref1" localSheetId="0">'Spécialiste plus de 26 groupes'!$A$4</definedName>
    <definedName name="_ftnref2" localSheetId="3">'à contrat'!$A$11</definedName>
    <definedName name="_ftnref2" localSheetId="0">'Spécialiste plus de 26 groupes'!$A$10</definedName>
    <definedName name="_ftnref3" localSheetId="3">'à contrat'!$A$14</definedName>
    <definedName name="_ftnref3" localSheetId="0">'Spécialiste plus de 26 groupes'!$A$12</definedName>
    <definedName name="_ftnref4" localSheetId="3">'à contrat'!#REF!</definedName>
    <definedName name="_ftnref4" localSheetId="0">'Spécialiste plus de 26 groupes'!#REF!</definedName>
    <definedName name="_Hlk114051007" localSheetId="2">'Amplitude à compléter'!$B$13</definedName>
    <definedName name="_Hlk114051007" localSheetId="1">'Amplitude exemple'!$B$13</definedName>
    <definedName name="_Hlk95118549" localSheetId="3">'à contrat'!$A$5</definedName>
    <definedName name="_Hlk95118549" localSheetId="0">'Spécialiste plus de 26 groupes'!$A$4</definedName>
    <definedName name="_Hlk95118775" localSheetId="3">'à contrat'!$A$16</definedName>
    <definedName name="_Hlk95118775" localSheetId="0">'Spécialiste plus de 26 groupes'!$A$13</definedName>
    <definedName name="_Hlk97106282" localSheetId="3">'à contrat'!$A$22</definedName>
    <definedName name="_Hlk97106282" localSheetId="0">'Spécialiste plus de 26 groupes'!$A$21</definedName>
    <definedName name="_Toc100562341" localSheetId="3">'à contrat'!$A$1</definedName>
    <definedName name="_Toc100562341" localSheetId="0">'Spécialiste plus de 26 groupes'!$A$1</definedName>
    <definedName name="_xlnm.Print_Area" localSheetId="3">'à contrat'!$A$1:$G$38</definedName>
    <definedName name="_xlnm.Print_Area" localSheetId="0">'Spécialiste plus de 26 groupes'!$A$1:$E$38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9" l="1"/>
  <c r="E26" i="9"/>
  <c r="D26" i="9"/>
  <c r="D27" i="13"/>
  <c r="D11" i="13"/>
  <c r="G6" i="13"/>
  <c r="G7" i="13"/>
  <c r="G8" i="13"/>
  <c r="G5" i="13"/>
  <c r="E25" i="13"/>
  <c r="E15" i="13"/>
  <c r="E27" i="13" s="1"/>
  <c r="E6" i="13"/>
  <c r="E7" i="13"/>
  <c r="E8" i="13"/>
  <c r="E5" i="13"/>
  <c r="D32" i="13"/>
  <c r="E31" i="13"/>
  <c r="E32" i="13" s="1"/>
  <c r="E13" i="13"/>
  <c r="I28" i="12"/>
  <c r="H28" i="12"/>
  <c r="F28" i="12"/>
  <c r="E28" i="12"/>
  <c r="I28" i="11"/>
  <c r="H28" i="11"/>
  <c r="G28" i="11"/>
  <c r="F28" i="11"/>
  <c r="E28" i="11"/>
  <c r="D10" i="9"/>
  <c r="D33" i="13" l="1"/>
  <c r="E11" i="13"/>
  <c r="E33" i="13" s="1"/>
  <c r="J28" i="11"/>
  <c r="D32" i="9"/>
  <c r="D33" i="9" s="1"/>
  <c r="G28" i="12"/>
  <c r="J28" i="12" s="1"/>
</calcChain>
</file>

<file path=xl/sharedStrings.xml><?xml version="1.0" encoding="utf-8"?>
<sst xmlns="http://schemas.openxmlformats.org/spreadsheetml/2006/main" count="181" uniqueCount="69">
  <si>
    <t>Tâche éducative (TE)</t>
  </si>
  <si>
    <t>Encadrement</t>
  </si>
  <si>
    <t>Accueil et déplacement</t>
  </si>
  <si>
    <t>Comités</t>
  </si>
  <si>
    <t>Nombre
d’heures 
annuelles (h)</t>
  </si>
  <si>
    <t>Temps récurrent fixé à l’horaire, s’il y a lieu (h)</t>
  </si>
  <si>
    <t>Entente syndicale 40 min. clause 8-5.05.02
  - Récréations, sorties, midis, mauvais temps, imprévus, retards, etc.</t>
  </si>
  <si>
    <t>Activités étudiantes reconnues autres
  - Gel d'horaire (Noël, fin d'année, etc.)
  - Dîner privilège
  - Comité (en présence d'élèves)</t>
  </si>
  <si>
    <t>Cellules ou révision plans aménagement</t>
  </si>
  <si>
    <t>Préparation et/ou rencontre pour P.I.</t>
  </si>
  <si>
    <t>Imprévus</t>
  </si>
  <si>
    <t>Travail déterminé par l'enseignant
  - Planification et correction</t>
  </si>
  <si>
    <t>10 rencontres du personnel collectives</t>
  </si>
  <si>
    <t>3 rencontres avec les parents</t>
  </si>
  <si>
    <t>ATP lieu déterminé par l'enseignant (extérieur amplitude possible)</t>
  </si>
  <si>
    <t>Sous-total (200 h)</t>
  </si>
  <si>
    <t xml:space="preserve">Journées pédagogiques (5h24 x 20 jours) </t>
  </si>
  <si>
    <t>Autres tâches professionnelles (ATP)</t>
  </si>
  <si>
    <t>Surveillance</t>
  </si>
  <si>
    <t xml:space="preserve">Concertations (niveau, avec professionnels, parents, etc.) selon besoins </t>
  </si>
  <si>
    <t>Responsabilité des élèves qui doivent entrer à l'intérieur (fixé à l'horaire)</t>
  </si>
  <si>
    <t>20 minutes</t>
  </si>
  <si>
    <t>Équivaut à 3 récréations pour suivi aux parents, collaboration ou concertation avec le personnel enseignant, profession, soutien ainsi que service externe.</t>
  </si>
  <si>
    <t>Déplacements</t>
  </si>
  <si>
    <t>Cours et leçons
  - Heures d'enseignement primaire (selon le nombre de groupes)</t>
  </si>
  <si>
    <t>Sous-total (324 h)</t>
  </si>
  <si>
    <t>Total B - Doit donner 524 h</t>
  </si>
  <si>
    <t>Total A - Doit être 756 h</t>
  </si>
  <si>
    <t>Exemple - Tâche annuelle spécialistes au primaire - plus de 26 groupes</t>
  </si>
  <si>
    <t>Heures</t>
  </si>
  <si>
    <t>Jour 1</t>
  </si>
  <si>
    <t>Jour 2</t>
  </si>
  <si>
    <t>Jour 3</t>
  </si>
  <si>
    <t>Jour 4</t>
  </si>
  <si>
    <t>Jour 5</t>
  </si>
  <si>
    <t>Début de l’amplitude quotidienne</t>
  </si>
  <si>
    <t>Début amplitude de l’enseignant</t>
  </si>
  <si>
    <t>AD</t>
  </si>
  <si>
    <t>Période 1 – 60 minutes</t>
  </si>
  <si>
    <t>Cours</t>
  </si>
  <si>
    <t>Période 2 – 60 minutes</t>
  </si>
  <si>
    <t>Cours (30 min)</t>
  </si>
  <si>
    <t>Période de récréation – 20 minutes</t>
  </si>
  <si>
    <t xml:space="preserve">Surveillance </t>
  </si>
  <si>
    <t xml:space="preserve">AD </t>
  </si>
  <si>
    <t>Période 3 – 60 minutes</t>
  </si>
  <si>
    <t>Dîner des élèves – 75 minutes</t>
  </si>
  <si>
    <t>Période 4 – 60 minutes</t>
  </si>
  <si>
    <t>Période 5 – 60 minutes</t>
  </si>
  <si>
    <t>Fin de l’amplitude de l’enseignant</t>
  </si>
  <si>
    <t>Total amplitude quotidienne</t>
  </si>
  <si>
    <t>Total de l’amplitude hebdomadaire de 35 h = A + B + C + D + E</t>
  </si>
  <si>
    <r>
      <t>Amplitude quotidienne</t>
    </r>
    <r>
      <rPr>
        <sz val="12"/>
        <color rgb="FFFFFFFF"/>
        <rFont val="Calibri"/>
        <family val="2"/>
      </rPr>
      <t> </t>
    </r>
    <r>
      <rPr>
        <sz val="12"/>
        <color rgb="FFFFFFFF"/>
        <rFont val="Akrobat Bold"/>
      </rPr>
      <t xml:space="preserve">: Ne pas excéder 8 heures
</t>
    </r>
    <r>
      <rPr>
        <sz val="10"/>
        <color rgb="FFFFFFFF"/>
        <rFont val="Akrobat Bold"/>
      </rPr>
      <t>(excluant la période de repas, les 10 rencontres collectives et les 3 premières réunions avec les parents)</t>
    </r>
  </si>
  <si>
    <t>Exemple - horaire et amplitude</t>
  </si>
  <si>
    <t>Grand total - tâche (doit donner 1280 h)</t>
  </si>
  <si>
    <t>Exemple - Tâche annuelle au primaire</t>
  </si>
  <si>
    <t>Note : 0,10 = 6 min</t>
  </si>
  <si>
    <t>Inscrire votre pourcentage de contrat</t>
  </si>
  <si>
    <t xml:space="preserve">Si contrat à 100 % </t>
  </si>
  <si>
    <t xml:space="preserve"> </t>
  </si>
  <si>
    <t>Cours et leçons
  - Heures d'enseignement primaire</t>
  </si>
  <si>
    <t>18 h à placer selon l'école</t>
  </si>
  <si>
    <t>Sous-total - Doit donner :</t>
  </si>
  <si>
    <t xml:space="preserve">   </t>
  </si>
  <si>
    <t>Sous-total - Doit être :</t>
  </si>
  <si>
    <t>40 heures à placer selon l'école</t>
  </si>
  <si>
    <t xml:space="preserve">Grand total - tâche - Doit être : </t>
  </si>
  <si>
    <t>Temps de déplacement entre les écoles</t>
  </si>
  <si>
    <t>180 heures à placer selon l'école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</si>
</sst>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&quot; h &quot;mm;@"/>
    <numFmt numFmtId="165" formatCode="hh:mm:ss;@"/>
    <numFmt numFmtId="166" formatCode="[$-F400]h:mm:ss\ AM/PM"/>
    <numFmt numFmtId="167" formatCode="0.0000%"/>
  </numFmts>
  <fonts count="25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6"/>
      <color rgb="FF233289"/>
      <name val="Arial"/>
      <family val="2"/>
    </font>
    <font>
      <sz val="11"/>
      <color theme="1"/>
      <name val="Akrobat Bold"/>
    </font>
    <font>
      <sz val="12"/>
      <color rgb="FFFFFFFF"/>
      <name val="Akrobat Bold"/>
    </font>
    <font>
      <sz val="12"/>
      <color rgb="FFFFFFFF"/>
      <name val="Calibri"/>
      <family val="2"/>
    </font>
    <font>
      <sz val="12"/>
      <color theme="1"/>
      <name val="Akrobat Bold"/>
    </font>
    <font>
      <sz val="10"/>
      <color rgb="FFFFFFFF"/>
      <name val="Akrobat Bold"/>
    </font>
    <font>
      <sz val="11"/>
      <color rgb="FFFFFFFF"/>
      <name val="Akrobat Bold"/>
    </font>
    <font>
      <sz val="10"/>
      <color theme="1"/>
      <name val="Akrobat Bold"/>
    </font>
    <font>
      <sz val="11"/>
      <color rgb="FF000000"/>
      <name val="Akrobat Bold"/>
    </font>
    <font>
      <b/>
      <sz val="16"/>
      <color rgb="FF280087"/>
      <name val="Arial"/>
      <family val="2"/>
    </font>
    <font>
      <sz val="11"/>
      <color theme="1"/>
      <name val="Akrobat"/>
      <family val="3"/>
    </font>
    <font>
      <sz val="11"/>
      <color rgb="FF000000"/>
      <name val="Akrobat"/>
      <family val="3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23328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Trellis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5" fillId="0" borderId="0" xfId="0" applyFont="1"/>
    <xf numFmtId="0" fontId="9" fillId="0" borderId="0" xfId="0" applyFont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6" fillId="12" borderId="32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5" fillId="10" borderId="11" xfId="0" applyFont="1" applyFill="1" applyBorder="1" applyAlignment="1" applyProtection="1">
      <alignment horizontal="center" vertical="center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14" xfId="0" applyFont="1" applyFill="1" applyBorder="1" applyAlignment="1" applyProtection="1">
      <alignment horizontal="center" vertical="center" wrapText="1"/>
      <protection locked="0"/>
    </xf>
    <xf numFmtId="0" fontId="4" fillId="7" borderId="17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justify" vertical="center"/>
      <protection locked="0"/>
    </xf>
    <xf numFmtId="0" fontId="11" fillId="0" borderId="34" xfId="0" applyFont="1" applyBorder="1" applyAlignment="1">
      <alignment vertical="center" wrapText="1"/>
    </xf>
    <xf numFmtId="0" fontId="17" fillId="15" borderId="35" xfId="0" applyFont="1" applyFill="1" applyBorder="1" applyAlignment="1">
      <alignment vertical="center" wrapText="1"/>
    </xf>
    <xf numFmtId="0" fontId="17" fillId="15" borderId="0" xfId="0" applyFont="1" applyFill="1" applyAlignment="1">
      <alignment vertical="center" wrapText="1"/>
    </xf>
    <xf numFmtId="0" fontId="0" fillId="14" borderId="38" xfId="0" applyFill="1" applyBorder="1" applyAlignment="1">
      <alignment vertical="top" textRotation="90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15" borderId="42" xfId="0" applyFont="1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21" fillId="16" borderId="43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65" fontId="14" fillId="13" borderId="47" xfId="0" applyNumberFormat="1" applyFont="1" applyFill="1" applyBorder="1" applyAlignment="1">
      <alignment horizontal="center" vertical="center" wrapText="1"/>
    </xf>
    <xf numFmtId="165" fontId="21" fillId="19" borderId="42" xfId="0" applyNumberFormat="1" applyFont="1" applyFill="1" applyBorder="1" applyAlignment="1">
      <alignment horizontal="center" vertical="center" wrapText="1"/>
    </xf>
    <xf numFmtId="165" fontId="14" fillId="13" borderId="45" xfId="0" applyNumberFormat="1" applyFont="1" applyFill="1" applyBorder="1" applyAlignment="1">
      <alignment horizontal="center" vertical="center" wrapText="1"/>
    </xf>
    <xf numFmtId="46" fontId="0" fillId="0" borderId="0" xfId="0" applyNumberFormat="1"/>
    <xf numFmtId="164" fontId="0" fillId="21" borderId="3" xfId="0" applyNumberFormat="1" applyFill="1" applyBorder="1" applyAlignment="1">
      <alignment horizontal="center"/>
    </xf>
    <xf numFmtId="165" fontId="14" fillId="13" borderId="4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20" fillId="7" borderId="42" xfId="0" applyFont="1" applyFill="1" applyBorder="1" applyAlignment="1" applyProtection="1">
      <alignment horizontal="center" vertical="center" wrapText="1"/>
      <protection locked="0"/>
    </xf>
    <xf numFmtId="0" fontId="20" fillId="7" borderId="43" xfId="0" applyFont="1" applyFill="1" applyBorder="1" applyAlignment="1" applyProtection="1">
      <alignment horizontal="center" vertical="center" wrapText="1"/>
      <protection locked="0"/>
    </xf>
    <xf numFmtId="0" fontId="21" fillId="7" borderId="42" xfId="0" applyFont="1" applyFill="1" applyBorder="1" applyAlignment="1" applyProtection="1">
      <alignment horizontal="center" vertical="center" wrapText="1"/>
      <protection locked="0"/>
    </xf>
    <xf numFmtId="0" fontId="21" fillId="7" borderId="43" xfId="0" applyFont="1" applyFill="1" applyBorder="1" applyAlignment="1" applyProtection="1">
      <alignment horizontal="center" vertical="center" wrapText="1"/>
      <protection locked="0"/>
    </xf>
    <xf numFmtId="166" fontId="21" fillId="19" borderId="4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15" borderId="42" xfId="0" applyFont="1" applyFill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165" fontId="14" fillId="13" borderId="4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13" borderId="11" xfId="0" applyFont="1" applyFill="1" applyBorder="1" applyAlignment="1" applyProtection="1">
      <alignment horizontal="center" vertical="center" wrapText="1"/>
      <protection locked="0"/>
    </xf>
    <xf numFmtId="0" fontId="5" fillId="13" borderId="17" xfId="0" applyFont="1" applyFill="1" applyBorder="1" applyAlignment="1" applyProtection="1">
      <alignment horizontal="center" vertical="center" wrapText="1"/>
      <protection locked="0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5" fillId="6" borderId="24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22" fillId="17" borderId="0" xfId="0" applyFont="1" applyFill="1" applyAlignment="1">
      <alignment horizontal="right"/>
    </xf>
    <xf numFmtId="167" fontId="8" fillId="22" borderId="38" xfId="0" applyNumberFormat="1" applyFont="1" applyFill="1" applyBorder="1" applyAlignment="1" applyProtection="1">
      <alignment vertical="center"/>
      <protection locked="0"/>
    </xf>
    <xf numFmtId="0" fontId="8" fillId="12" borderId="48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left" vertical="center" wrapText="1"/>
    </xf>
    <xf numFmtId="0" fontId="24" fillId="2" borderId="49" xfId="0" applyFont="1" applyFill="1" applyBorder="1" applyAlignment="1">
      <alignment horizontal="center" vertical="center" wrapText="1"/>
    </xf>
    <xf numFmtId="2" fontId="5" fillId="13" borderId="17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2" fontId="6" fillId="4" borderId="51" xfId="0" applyNumberFormat="1" applyFont="1" applyFill="1" applyBorder="1" applyAlignment="1">
      <alignment horizontal="righ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7" fontId="8" fillId="22" borderId="38" xfId="0" applyNumberFormat="1" applyFont="1" applyFill="1" applyBorder="1" applyAlignment="1">
      <alignment vertical="center"/>
    </xf>
    <xf numFmtId="2" fontId="5" fillId="6" borderId="25" xfId="0" applyNumberFormat="1" applyFont="1" applyFill="1" applyBorder="1" applyAlignment="1">
      <alignment horizontal="center" vertical="center"/>
    </xf>
    <xf numFmtId="2" fontId="5" fillId="6" borderId="25" xfId="0" applyNumberFormat="1" applyFont="1" applyFill="1" applyBorder="1" applyAlignment="1" applyProtection="1">
      <alignment horizontal="center" vertical="center"/>
      <protection locked="0"/>
    </xf>
    <xf numFmtId="2" fontId="5" fillId="6" borderId="17" xfId="0" applyNumberFormat="1" applyFont="1" applyFill="1" applyBorder="1" applyAlignment="1" applyProtection="1">
      <alignment horizontal="center" vertical="center"/>
      <protection locked="0"/>
    </xf>
    <xf numFmtId="2" fontId="5" fillId="6" borderId="22" xfId="0" applyNumberFormat="1" applyFont="1" applyFill="1" applyBorder="1" applyAlignment="1">
      <alignment horizontal="center" vertical="center"/>
    </xf>
    <xf numFmtId="2" fontId="5" fillId="6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>
      <alignment horizontal="right" vertical="center"/>
    </xf>
    <xf numFmtId="2" fontId="8" fillId="5" borderId="17" xfId="0" applyNumberFormat="1" applyFont="1" applyFill="1" applyBorder="1" applyAlignment="1">
      <alignment horizontal="center" vertical="center"/>
    </xf>
    <xf numFmtId="2" fontId="4" fillId="6" borderId="17" xfId="0" applyNumberFormat="1" applyFont="1" applyFill="1" applyBorder="1" applyAlignment="1" applyProtection="1">
      <alignment horizontal="center" vertical="center"/>
      <protection locked="0"/>
    </xf>
    <xf numFmtId="2" fontId="4" fillId="6" borderId="25" xfId="0" applyNumberFormat="1" applyFont="1" applyFill="1" applyBorder="1" applyAlignment="1">
      <alignment horizontal="center" vertical="center"/>
    </xf>
    <xf numFmtId="2" fontId="6" fillId="12" borderId="12" xfId="0" applyNumberFormat="1" applyFont="1" applyFill="1" applyBorder="1" applyAlignment="1">
      <alignment horizontal="right" vertical="center" wrapText="1"/>
    </xf>
    <xf numFmtId="2" fontId="6" fillId="9" borderId="53" xfId="0" applyNumberFormat="1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justify" vertical="center"/>
    </xf>
    <xf numFmtId="0" fontId="4" fillId="6" borderId="9" xfId="0" applyFont="1" applyFill="1" applyBorder="1" applyAlignment="1">
      <alignment horizontal="justify" vertical="center"/>
    </xf>
    <xf numFmtId="0" fontId="4" fillId="6" borderId="26" xfId="0" applyFont="1" applyFill="1" applyBorder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7" fillId="8" borderId="27" xfId="0" applyFont="1" applyFill="1" applyBorder="1" applyAlignment="1">
      <alignment horizontal="left" vertical="center" wrapText="1"/>
    </xf>
    <xf numFmtId="0" fontId="7" fillId="8" borderId="28" xfId="0" applyFont="1" applyFill="1" applyBorder="1" applyAlignment="1">
      <alignment horizontal="left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4" fillId="6" borderId="17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justify" vertical="center"/>
    </xf>
    <xf numFmtId="0" fontId="4" fillId="6" borderId="3" xfId="0" applyFont="1" applyFill="1" applyBorder="1" applyAlignment="1">
      <alignment horizontal="justify" vertical="center"/>
    </xf>
    <xf numFmtId="0" fontId="4" fillId="6" borderId="11" xfId="0" applyFont="1" applyFill="1" applyBorder="1" applyAlignment="1">
      <alignment horizontal="justify" vertical="center"/>
    </xf>
    <xf numFmtId="0" fontId="4" fillId="6" borderId="22" xfId="0" applyFont="1" applyFill="1" applyBorder="1" applyAlignment="1">
      <alignment horizontal="justify" vertical="center"/>
    </xf>
    <xf numFmtId="0" fontId="4" fillId="6" borderId="23" xfId="0" applyFont="1" applyFill="1" applyBorder="1" applyAlignment="1">
      <alignment horizontal="justify" vertical="center"/>
    </xf>
    <xf numFmtId="0" fontId="4" fillId="6" borderId="24" xfId="0" applyFont="1" applyFill="1" applyBorder="1" applyAlignment="1">
      <alignment horizontal="justify" vertical="center"/>
    </xf>
    <xf numFmtId="0" fontId="5" fillId="0" borderId="0" xfId="0" applyFont="1" applyAlignment="1">
      <alignment horizontal="left" vertical="top" wrapText="1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/>
    </xf>
    <xf numFmtId="0" fontId="4" fillId="6" borderId="2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6" fillId="9" borderId="31" xfId="0" applyFont="1" applyFill="1" applyBorder="1" applyAlignment="1">
      <alignment horizontal="right" vertical="center" wrapText="1"/>
    </xf>
    <xf numFmtId="0" fontId="6" fillId="12" borderId="32" xfId="0" applyFont="1" applyFill="1" applyBorder="1" applyAlignment="1">
      <alignment horizontal="right" vertical="center" wrapText="1"/>
    </xf>
    <xf numFmtId="0" fontId="12" fillId="14" borderId="39" xfId="0" applyFont="1" applyFill="1" applyBorder="1" applyAlignment="1">
      <alignment horizontal="center" vertical="center" textRotation="90" wrapText="1"/>
    </xf>
    <xf numFmtId="0" fontId="12" fillId="14" borderId="19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20" borderId="38" xfId="0" applyFont="1" applyFill="1" applyBorder="1" applyAlignment="1">
      <alignment horizontal="center" vertical="center" wrapText="1"/>
    </xf>
    <xf numFmtId="0" fontId="17" fillId="20" borderId="40" xfId="0" applyFont="1" applyFill="1" applyBorder="1" applyAlignment="1">
      <alignment horizontal="center" vertical="center" wrapText="1"/>
    </xf>
    <xf numFmtId="0" fontId="17" fillId="20" borderId="34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17" fillId="21" borderId="38" xfId="0" applyFont="1" applyFill="1" applyBorder="1" applyAlignment="1">
      <alignment horizontal="center" vertical="center" wrapText="1"/>
    </xf>
    <xf numFmtId="0" fontId="17" fillId="21" borderId="40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13" borderId="46" xfId="0" applyFont="1" applyFill="1" applyBorder="1" applyAlignment="1">
      <alignment horizontal="center" vertical="center" wrapText="1"/>
    </xf>
    <xf numFmtId="0" fontId="11" fillId="13" borderId="47" xfId="0" applyFont="1" applyFill="1" applyBorder="1" applyAlignment="1">
      <alignment horizontal="center" vertical="center" wrapText="1"/>
    </xf>
    <xf numFmtId="0" fontId="18" fillId="18" borderId="41" xfId="0" applyFont="1" applyFill="1" applyBorder="1" applyAlignment="1">
      <alignment horizontal="center" vertical="center" wrapText="1"/>
    </xf>
    <xf numFmtId="0" fontId="18" fillId="18" borderId="42" xfId="0" applyFont="1" applyFill="1" applyBorder="1" applyAlignment="1">
      <alignment horizontal="center" vertical="center" wrapText="1"/>
    </xf>
    <xf numFmtId="0" fontId="18" fillId="19" borderId="41" xfId="0" applyFont="1" applyFill="1" applyBorder="1" applyAlignment="1">
      <alignment horizontal="center" vertical="center" wrapText="1"/>
    </xf>
    <xf numFmtId="0" fontId="18" fillId="19" borderId="42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7" fillId="8" borderId="51" xfId="0" applyFont="1" applyFill="1" applyBorder="1" applyAlignment="1">
      <alignment horizontal="left" vertical="center" wrapText="1"/>
    </xf>
    <xf numFmtId="0" fontId="23" fillId="12" borderId="40" xfId="0" applyFont="1" applyFill="1" applyBorder="1" applyAlignment="1">
      <alignment horizontal="right" vertical="center"/>
    </xf>
    <xf numFmtId="0" fontId="23" fillId="12" borderId="34" xfId="0" applyFont="1" applyFill="1" applyBorder="1" applyAlignment="1">
      <alignment horizontal="right" vertical="center"/>
    </xf>
    <xf numFmtId="0" fontId="5" fillId="7" borderId="22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5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5" fillId="6" borderId="48" xfId="0" applyFont="1" applyFill="1" applyBorder="1" applyAlignment="1" applyProtection="1">
      <alignment horizontal="left" vertical="center"/>
      <protection locked="0"/>
    </xf>
    <xf numFmtId="0" fontId="5" fillId="6" borderId="3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ssaguenay.sharepoint.com/sites/msteams_fa66ac_166080/Documents%20partages/Ordres%20d'enseignement/Jeunes/T&#226;che/Primaire/Pourcentage%20contrat-%20Tableau%20de%20calcul%20de%20la%20t&#226;che%20-%20Primaire.xlsx" TargetMode="External"/><Relationship Id="rId1" Type="http://schemas.openxmlformats.org/officeDocument/2006/relationships/externalLinkPath" Target="Pourcentage%20contrat-%20Tableau%20de%20calcul%20de%20la%20t&#226;che%20-%20Prim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maire"/>
      <sheetName val="Amplitude exemple"/>
      <sheetName val="Amplitude à compléter"/>
      <sheetName val="à contrat"/>
    </sheetNames>
    <sheetDataSet>
      <sheetData sheetId="0">
        <row r="28">
          <cell r="D28">
            <v>160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DD2C-587C-4179-BEC1-86BA11B737A1}">
  <sheetPr>
    <pageSetUpPr fitToPage="1"/>
  </sheetPr>
  <dimension ref="A1:E44"/>
  <sheetViews>
    <sheetView zoomScale="115" zoomScaleNormal="115" workbookViewId="0">
      <selection activeCell="E4" sqref="E4"/>
    </sheetView>
  </sheetViews>
  <sheetFormatPr baseColWidth="10" defaultRowHeight="15"/>
  <cols>
    <col min="1" max="1" width="2.7109375" customWidth="1"/>
    <col min="2" max="2" width="10.5703125" customWidth="1"/>
    <col min="3" max="3" width="73.42578125" customWidth="1"/>
    <col min="4" max="5" width="17.85546875" customWidth="1"/>
  </cols>
  <sheetData>
    <row r="1" spans="1:5" ht="25.5" customHeight="1">
      <c r="A1" s="106" t="s">
        <v>28</v>
      </c>
      <c r="B1" s="106"/>
      <c r="C1" s="106"/>
      <c r="D1" s="106"/>
      <c r="E1" s="106"/>
    </row>
    <row r="2" spans="1:5" ht="16.5" thickBot="1">
      <c r="A2" s="6"/>
      <c r="B2" s="6"/>
      <c r="C2" s="6"/>
      <c r="D2" s="6"/>
      <c r="E2" s="6"/>
    </row>
    <row r="3" spans="1:5" ht="48.75" customHeight="1" thickBot="1">
      <c r="A3" s="107" t="s">
        <v>0</v>
      </c>
      <c r="B3" s="108"/>
      <c r="C3" s="109"/>
      <c r="D3" s="10" t="s">
        <v>4</v>
      </c>
      <c r="E3" s="8" t="s">
        <v>5</v>
      </c>
    </row>
    <row r="4" spans="1:5" ht="36.75" customHeight="1">
      <c r="A4" s="110" t="s">
        <v>24</v>
      </c>
      <c r="B4" s="111"/>
      <c r="C4" s="111"/>
      <c r="D4" s="11">
        <v>666</v>
      </c>
      <c r="E4" s="9">
        <v>18.5</v>
      </c>
    </row>
    <row r="5" spans="1:5" ht="15.75" customHeight="1">
      <c r="A5" s="112" t="s">
        <v>1</v>
      </c>
      <c r="B5" s="113"/>
      <c r="C5" s="113"/>
      <c r="D5" s="14">
        <v>36</v>
      </c>
      <c r="E5" s="25"/>
    </row>
    <row r="6" spans="1:5" ht="15.75" customHeight="1">
      <c r="A6" s="112" t="s">
        <v>20</v>
      </c>
      <c r="B6" s="113"/>
      <c r="C6" s="113"/>
      <c r="D6" s="22">
        <v>12</v>
      </c>
      <c r="E6" s="23" t="s">
        <v>21</v>
      </c>
    </row>
    <row r="7" spans="1:5" ht="33" customHeight="1">
      <c r="A7" s="112" t="s">
        <v>6</v>
      </c>
      <c r="B7" s="113"/>
      <c r="C7" s="114"/>
      <c r="D7" s="14">
        <v>24</v>
      </c>
      <c r="E7" s="25"/>
    </row>
    <row r="8" spans="1:5" ht="15.75" customHeight="1">
      <c r="A8" s="112" t="s">
        <v>18</v>
      </c>
      <c r="B8" s="113"/>
      <c r="C8" s="114"/>
      <c r="D8" s="74"/>
      <c r="E8" s="73"/>
    </row>
    <row r="9" spans="1:5" ht="68.25" customHeight="1" thickBot="1">
      <c r="A9" s="115" t="s">
        <v>7</v>
      </c>
      <c r="B9" s="116"/>
      <c r="C9" s="117"/>
      <c r="D9" s="26"/>
      <c r="E9" s="27"/>
    </row>
    <row r="10" spans="1:5" ht="33" customHeight="1" thickBot="1">
      <c r="A10" s="118" t="s">
        <v>27</v>
      </c>
      <c r="B10" s="119"/>
      <c r="C10" s="119"/>
      <c r="D10" s="3">
        <f>SUM(D4:D9)</f>
        <v>738</v>
      </c>
      <c r="E10" s="4"/>
    </row>
    <row r="11" spans="1:5" ht="16.5" thickBot="1">
      <c r="A11" s="5"/>
      <c r="B11" s="5"/>
      <c r="C11" s="6"/>
      <c r="D11" s="6"/>
      <c r="E11" s="6"/>
    </row>
    <row r="12" spans="1:5" ht="48.75" customHeight="1" thickBot="1">
      <c r="A12" s="120" t="s">
        <v>17</v>
      </c>
      <c r="B12" s="121"/>
      <c r="C12" s="122"/>
      <c r="D12" s="16" t="s">
        <v>4</v>
      </c>
      <c r="E12" s="17" t="s">
        <v>5</v>
      </c>
    </row>
    <row r="13" spans="1:5" ht="33" customHeight="1">
      <c r="A13" s="103" t="s">
        <v>2</v>
      </c>
      <c r="B13" s="104"/>
      <c r="C13" s="105"/>
      <c r="D13" s="75"/>
      <c r="E13" s="76"/>
    </row>
    <row r="14" spans="1:5" ht="33" customHeight="1">
      <c r="A14" s="103" t="s">
        <v>22</v>
      </c>
      <c r="B14" s="104"/>
      <c r="C14" s="105"/>
      <c r="D14" s="24">
        <v>36</v>
      </c>
      <c r="E14" s="28"/>
    </row>
    <row r="15" spans="1:5" ht="33" customHeight="1">
      <c r="A15" s="123" t="s">
        <v>23</v>
      </c>
      <c r="B15" s="124"/>
      <c r="C15" s="125"/>
      <c r="D15" s="78"/>
      <c r="E15" s="77"/>
    </row>
    <row r="16" spans="1:5" ht="19.5" customHeight="1">
      <c r="A16" s="134" t="s">
        <v>3</v>
      </c>
      <c r="B16" s="135"/>
      <c r="C16" s="35"/>
      <c r="D16" s="30"/>
      <c r="E16" s="28"/>
    </row>
    <row r="17" spans="1:5" ht="19.5" customHeight="1">
      <c r="A17" s="136"/>
      <c r="B17" s="137"/>
      <c r="C17" s="35"/>
      <c r="D17" s="30"/>
      <c r="E17" s="28"/>
    </row>
    <row r="18" spans="1:5" ht="19.5" customHeight="1">
      <c r="A18" s="138"/>
      <c r="B18" s="139"/>
      <c r="C18" s="35"/>
      <c r="D18" s="30"/>
      <c r="E18" s="28"/>
    </row>
    <row r="19" spans="1:5" ht="33" customHeight="1">
      <c r="A19" s="140" t="s">
        <v>19</v>
      </c>
      <c r="B19" s="141"/>
      <c r="C19" s="142"/>
      <c r="D19" s="30"/>
      <c r="E19" s="28"/>
    </row>
    <row r="20" spans="1:5" ht="33" customHeight="1">
      <c r="A20" s="140" t="s">
        <v>8</v>
      </c>
      <c r="B20" s="141"/>
      <c r="C20" s="142"/>
      <c r="D20" s="30"/>
      <c r="E20" s="28"/>
    </row>
    <row r="21" spans="1:5" ht="33" customHeight="1">
      <c r="A21" s="140" t="s">
        <v>9</v>
      </c>
      <c r="B21" s="141"/>
      <c r="C21" s="142"/>
      <c r="D21" s="30"/>
      <c r="E21" s="28"/>
    </row>
    <row r="22" spans="1:5" ht="33" customHeight="1">
      <c r="A22" s="123" t="s">
        <v>67</v>
      </c>
      <c r="B22" s="124"/>
      <c r="C22" s="125"/>
      <c r="D22" s="30"/>
      <c r="E22" s="28"/>
    </row>
    <row r="23" spans="1:5" ht="33" customHeight="1">
      <c r="A23" s="140" t="s">
        <v>10</v>
      </c>
      <c r="B23" s="141"/>
      <c r="C23" s="142"/>
      <c r="D23" s="30"/>
      <c r="E23" s="28"/>
    </row>
    <row r="24" spans="1:5" ht="33" customHeight="1">
      <c r="A24" s="143" t="s">
        <v>16</v>
      </c>
      <c r="B24" s="144"/>
      <c r="C24" s="145"/>
      <c r="D24" s="15">
        <v>108</v>
      </c>
      <c r="E24" s="29"/>
    </row>
    <row r="25" spans="1:5" ht="33" customHeight="1">
      <c r="A25" s="147"/>
      <c r="B25" s="148"/>
      <c r="C25" s="149"/>
      <c r="D25" s="79"/>
      <c r="E25" s="29"/>
    </row>
    <row r="26" spans="1:5" ht="27.75" customHeight="1">
      <c r="A26" s="126" t="s">
        <v>25</v>
      </c>
      <c r="B26" s="127"/>
      <c r="C26" s="128"/>
      <c r="D26" s="12">
        <f>SUM(D13:D25)</f>
        <v>144</v>
      </c>
      <c r="E26" s="13">
        <f>SUM(E13:E25)</f>
        <v>0</v>
      </c>
    </row>
    <row r="27" spans="1:5" ht="33" customHeight="1">
      <c r="A27" s="129" t="s">
        <v>11</v>
      </c>
      <c r="B27" s="130"/>
      <c r="C27" s="131"/>
      <c r="D27" s="30"/>
      <c r="E27" s="31"/>
    </row>
    <row r="28" spans="1:5" ht="33" customHeight="1">
      <c r="A28" s="129" t="s">
        <v>12</v>
      </c>
      <c r="B28" s="132"/>
      <c r="C28" s="133"/>
      <c r="D28" s="34"/>
      <c r="E28" s="31"/>
    </row>
    <row r="29" spans="1:5" ht="33" customHeight="1">
      <c r="A29" s="150" t="s">
        <v>13</v>
      </c>
      <c r="B29" s="151"/>
      <c r="C29" s="152"/>
      <c r="D29" s="34"/>
      <c r="E29" s="31"/>
    </row>
    <row r="30" spans="1:5" ht="33" customHeight="1">
      <c r="A30" s="150" t="s">
        <v>14</v>
      </c>
      <c r="B30" s="151"/>
      <c r="C30" s="152"/>
      <c r="D30" s="18">
        <v>160</v>
      </c>
      <c r="E30" s="31"/>
    </row>
    <row r="31" spans="1:5" ht="33" customHeight="1">
      <c r="A31" s="126" t="s">
        <v>15</v>
      </c>
      <c r="B31" s="127"/>
      <c r="C31" s="128"/>
      <c r="D31" s="12">
        <f>SUM(D27:D30)</f>
        <v>160</v>
      </c>
      <c r="E31" s="32"/>
    </row>
    <row r="32" spans="1:5" ht="33" customHeight="1" thickBot="1">
      <c r="A32" s="153" t="s">
        <v>26</v>
      </c>
      <c r="B32" s="153"/>
      <c r="C32" s="153"/>
      <c r="D32" s="21">
        <f>D26+D31</f>
        <v>304</v>
      </c>
      <c r="E32" s="33"/>
    </row>
    <row r="33" spans="1:5" ht="33" customHeight="1" thickBot="1">
      <c r="A33" s="154" t="s">
        <v>54</v>
      </c>
      <c r="B33" s="154"/>
      <c r="C33" s="154"/>
      <c r="D33" s="20">
        <f>D32+D10</f>
        <v>1042</v>
      </c>
      <c r="E33" s="19"/>
    </row>
    <row r="34" spans="1:5" ht="15.75">
      <c r="A34" s="6"/>
      <c r="B34" s="6"/>
      <c r="C34" s="6"/>
      <c r="D34" s="6"/>
      <c r="E34" s="6"/>
    </row>
    <row r="35" spans="1:5" ht="24" customHeight="1">
      <c r="A35" s="7"/>
      <c r="B35" s="146"/>
      <c r="C35" s="146"/>
      <c r="D35" s="146"/>
      <c r="E35" s="146"/>
    </row>
    <row r="36" spans="1:5" ht="25.5" customHeight="1">
      <c r="A36" s="7"/>
      <c r="B36" s="146"/>
      <c r="C36" s="146"/>
      <c r="D36" s="146"/>
      <c r="E36" s="146"/>
    </row>
    <row r="37" spans="1:5" ht="25.5" customHeight="1">
      <c r="A37" s="7"/>
      <c r="B37" s="146"/>
      <c r="C37" s="146"/>
      <c r="D37" s="146"/>
      <c r="E37" s="146"/>
    </row>
    <row r="38" spans="1:5" ht="64.5" customHeight="1">
      <c r="A38" s="7"/>
      <c r="B38" s="146"/>
      <c r="C38" s="146"/>
      <c r="D38" s="146"/>
      <c r="E38" s="146"/>
    </row>
    <row r="41" spans="1:5">
      <c r="A41" s="1"/>
      <c r="B41" s="1"/>
      <c r="C41" s="2"/>
    </row>
    <row r="42" spans="1:5">
      <c r="A42" s="1"/>
      <c r="B42" s="1"/>
      <c r="C42" s="2"/>
    </row>
    <row r="43" spans="1:5">
      <c r="A43" s="1"/>
      <c r="B43" s="1"/>
      <c r="C43" s="2"/>
    </row>
    <row r="44" spans="1:5">
      <c r="A44" s="1"/>
      <c r="B44" s="1"/>
      <c r="C44" s="2"/>
    </row>
  </sheetData>
  <sheetProtection algorithmName="SHA-512" hashValue="eHpfcPvN+MoBLtkNvkiYxJbqHUkojClfbFZfYMrVJ0OJ9Oi2ltbbZEWAaTyqIZ3aruF8WASMhnVbAuWXWCfkEw==" saltValue="DYdHut5it40xoy09VyO7zA==" spinCount="100000" sheet="1" objects="1" scenarios="1"/>
  <mergeCells count="33">
    <mergeCell ref="B37:E37"/>
    <mergeCell ref="B38:E38"/>
    <mergeCell ref="A25:C25"/>
    <mergeCell ref="A30:C30"/>
    <mergeCell ref="A31:C31"/>
    <mergeCell ref="A32:C32"/>
    <mergeCell ref="A33:C33"/>
    <mergeCell ref="B35:E35"/>
    <mergeCell ref="B36:E36"/>
    <mergeCell ref="A29:C29"/>
    <mergeCell ref="A15:C15"/>
    <mergeCell ref="A26:C26"/>
    <mergeCell ref="A27:C27"/>
    <mergeCell ref="A28:C28"/>
    <mergeCell ref="A16:B18"/>
    <mergeCell ref="A19:C19"/>
    <mergeCell ref="A20:C20"/>
    <mergeCell ref="A21:C21"/>
    <mergeCell ref="A23:C23"/>
    <mergeCell ref="A24:C24"/>
    <mergeCell ref="A22:C22"/>
    <mergeCell ref="A14:C14"/>
    <mergeCell ref="A1:E1"/>
    <mergeCell ref="A3:C3"/>
    <mergeCell ref="A4:C4"/>
    <mergeCell ref="A5:C5"/>
    <mergeCell ref="A6:C6"/>
    <mergeCell ref="A7:C7"/>
    <mergeCell ref="A8:C8"/>
    <mergeCell ref="A9:C9"/>
    <mergeCell ref="A10:C10"/>
    <mergeCell ref="A12:C12"/>
    <mergeCell ref="A13:C13"/>
  </mergeCells>
  <printOptions horizontalCentered="1"/>
  <pageMargins left="0.70866141732283472" right="0.70866141732283472" top="0.39370078740157483" bottom="0.39370078740157483" header="0.31496062992125984" footer="0.31496062992125984"/>
  <pageSetup scale="66" orientation="portrait" r:id="rId1"/>
  <headerFooter>
    <oddFooter>&amp;LCPNCF/2022-04-12 (extrait du guide)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259F-759E-4362-8A36-E8DFDC768495}">
  <sheetPr>
    <pageSetUpPr fitToPage="1"/>
  </sheetPr>
  <dimension ref="A1:J29"/>
  <sheetViews>
    <sheetView topLeftCell="A8" workbookViewId="0">
      <selection activeCell="J23" sqref="J23"/>
    </sheetView>
  </sheetViews>
  <sheetFormatPr baseColWidth="10" defaultRowHeight="15"/>
  <cols>
    <col min="5" max="9" width="22.85546875" customWidth="1"/>
  </cols>
  <sheetData>
    <row r="1" spans="1:9" ht="21" thickBot="1">
      <c r="A1" s="157" t="s">
        <v>53</v>
      </c>
      <c r="B1" s="157"/>
      <c r="C1" s="157"/>
      <c r="D1" s="157"/>
      <c r="E1" s="157"/>
      <c r="F1" s="157"/>
      <c r="G1" s="157"/>
      <c r="H1" s="157"/>
      <c r="I1" s="157"/>
    </row>
    <row r="2" spans="1:9" ht="15.75" thickBot="1">
      <c r="A2" s="36"/>
      <c r="B2" s="175" t="s">
        <v>29</v>
      </c>
      <c r="C2" s="176"/>
      <c r="D2" s="177"/>
      <c r="E2" s="43" t="s">
        <v>30</v>
      </c>
      <c r="F2" s="42" t="s">
        <v>31</v>
      </c>
      <c r="G2" s="42" t="s">
        <v>32</v>
      </c>
      <c r="H2" s="43" t="s">
        <v>33</v>
      </c>
      <c r="I2" s="43" t="s">
        <v>34</v>
      </c>
    </row>
    <row r="3" spans="1:9">
      <c r="A3" s="155" t="s">
        <v>52</v>
      </c>
      <c r="B3" s="178"/>
      <c r="C3" s="178"/>
      <c r="D3" s="178"/>
      <c r="E3" s="178" t="s">
        <v>35</v>
      </c>
      <c r="F3" s="178"/>
      <c r="G3" s="178"/>
      <c r="H3" s="178"/>
      <c r="I3" s="178"/>
    </row>
    <row r="4" spans="1:9" ht="18.75" customHeight="1">
      <c r="A4" s="156"/>
      <c r="B4" s="180" t="s">
        <v>36</v>
      </c>
      <c r="C4" s="181"/>
      <c r="D4" s="181"/>
      <c r="E4" s="55">
        <v>0.35416666666666669</v>
      </c>
      <c r="F4" s="55">
        <v>0.3125</v>
      </c>
      <c r="G4" s="55">
        <v>0.3125</v>
      </c>
      <c r="H4" s="55">
        <v>0.3125</v>
      </c>
      <c r="I4" s="55">
        <v>0.3125</v>
      </c>
    </row>
    <row r="5" spans="1:9" ht="18.75" customHeight="1">
      <c r="A5" s="156"/>
      <c r="B5" s="182"/>
      <c r="C5" s="183"/>
      <c r="D5" s="183"/>
      <c r="E5" s="40"/>
      <c r="F5" s="40"/>
      <c r="G5" s="40"/>
      <c r="H5" s="40"/>
      <c r="I5" s="41"/>
    </row>
    <row r="6" spans="1:9" ht="18.75" customHeight="1">
      <c r="A6" s="156"/>
      <c r="B6" s="166"/>
      <c r="C6" s="167"/>
      <c r="D6" s="167"/>
      <c r="E6" s="45"/>
      <c r="F6" s="45"/>
      <c r="G6" s="45"/>
      <c r="H6" s="45"/>
      <c r="I6" s="46"/>
    </row>
    <row r="7" spans="1:9" ht="18.75" customHeight="1">
      <c r="A7" s="156"/>
      <c r="B7" s="166" t="s">
        <v>2</v>
      </c>
      <c r="C7" s="167"/>
      <c r="D7" s="167"/>
      <c r="E7" s="47"/>
      <c r="F7" s="48" t="s">
        <v>37</v>
      </c>
      <c r="G7" s="48" t="s">
        <v>37</v>
      </c>
      <c r="H7" s="48" t="s">
        <v>37</v>
      </c>
      <c r="I7" s="49" t="s">
        <v>37</v>
      </c>
    </row>
    <row r="8" spans="1:9" ht="18.75" customHeight="1">
      <c r="A8" s="156"/>
      <c r="B8" s="166" t="s">
        <v>38</v>
      </c>
      <c r="C8" s="167"/>
      <c r="D8" s="167"/>
      <c r="E8" s="47"/>
      <c r="F8" s="50" t="s">
        <v>39</v>
      </c>
      <c r="G8" s="50" t="s">
        <v>39</v>
      </c>
      <c r="H8" s="50" t="s">
        <v>39</v>
      </c>
      <c r="I8" s="51" t="s">
        <v>39</v>
      </c>
    </row>
    <row r="9" spans="1:9" ht="18.75" customHeight="1">
      <c r="A9" s="156"/>
      <c r="B9" s="166" t="s">
        <v>2</v>
      </c>
      <c r="C9" s="167"/>
      <c r="D9" s="167"/>
      <c r="E9" s="48" t="s">
        <v>37</v>
      </c>
      <c r="F9" s="48" t="s">
        <v>37</v>
      </c>
      <c r="G9" s="48" t="s">
        <v>37</v>
      </c>
      <c r="H9" s="48" t="s">
        <v>37</v>
      </c>
      <c r="I9" s="49" t="s">
        <v>37</v>
      </c>
    </row>
    <row r="10" spans="1:9" ht="18.75" customHeight="1">
      <c r="A10" s="156"/>
      <c r="B10" s="166" t="s">
        <v>40</v>
      </c>
      <c r="C10" s="167"/>
      <c r="D10" s="167"/>
      <c r="E10" s="174" t="s">
        <v>39</v>
      </c>
      <c r="F10" s="174" t="s">
        <v>39</v>
      </c>
      <c r="G10" s="47"/>
      <c r="H10" s="174" t="s">
        <v>39</v>
      </c>
      <c r="I10" s="179" t="s">
        <v>39</v>
      </c>
    </row>
    <row r="11" spans="1:9" ht="18.75" customHeight="1">
      <c r="A11" s="156"/>
      <c r="B11" s="166"/>
      <c r="C11" s="167"/>
      <c r="D11" s="167"/>
      <c r="E11" s="174"/>
      <c r="F11" s="174"/>
      <c r="G11" s="50" t="s">
        <v>41</v>
      </c>
      <c r="H11" s="174"/>
      <c r="I11" s="179"/>
    </row>
    <row r="12" spans="1:9" ht="18.75" customHeight="1">
      <c r="A12" s="156"/>
      <c r="B12" s="170" t="s">
        <v>42</v>
      </c>
      <c r="C12" s="171"/>
      <c r="D12" s="171"/>
      <c r="E12" s="50" t="s">
        <v>43</v>
      </c>
      <c r="F12" s="45"/>
      <c r="G12" s="45"/>
      <c r="H12" s="45"/>
      <c r="I12" s="46"/>
    </row>
    <row r="13" spans="1:9" ht="18.75" customHeight="1">
      <c r="A13" s="156"/>
      <c r="B13" s="166" t="s">
        <v>2</v>
      </c>
      <c r="C13" s="167"/>
      <c r="D13" s="167"/>
      <c r="E13" s="48" t="s">
        <v>44</v>
      </c>
      <c r="F13" s="52"/>
      <c r="G13" s="48" t="s">
        <v>37</v>
      </c>
      <c r="H13" s="48" t="s">
        <v>37</v>
      </c>
      <c r="I13" s="49" t="s">
        <v>37</v>
      </c>
    </row>
    <row r="14" spans="1:9" ht="18.75" customHeight="1">
      <c r="A14" s="156"/>
      <c r="B14" s="166" t="s">
        <v>45</v>
      </c>
      <c r="C14" s="167"/>
      <c r="D14" s="167"/>
      <c r="E14" s="50" t="s">
        <v>39</v>
      </c>
      <c r="F14" s="45"/>
      <c r="G14" s="50" t="s">
        <v>39</v>
      </c>
      <c r="H14" s="50" t="s">
        <v>39</v>
      </c>
      <c r="I14" s="51" t="s">
        <v>39</v>
      </c>
    </row>
    <row r="15" spans="1:9" ht="18.75" customHeight="1">
      <c r="A15" s="156"/>
      <c r="B15" s="166" t="s">
        <v>2</v>
      </c>
      <c r="C15" s="167"/>
      <c r="D15" s="167"/>
      <c r="E15" s="48" t="s">
        <v>37</v>
      </c>
      <c r="F15" s="45"/>
      <c r="G15" s="48" t="s">
        <v>37</v>
      </c>
      <c r="H15" s="48" t="s">
        <v>37</v>
      </c>
      <c r="I15" s="49" t="s">
        <v>37</v>
      </c>
    </row>
    <row r="16" spans="1:9" ht="18.75" customHeight="1">
      <c r="A16" s="156"/>
      <c r="B16" s="172" t="s">
        <v>46</v>
      </c>
      <c r="C16" s="173"/>
      <c r="D16" s="173"/>
      <c r="E16" s="54">
        <v>3.4722222222222224E-2</v>
      </c>
      <c r="F16" s="54">
        <v>3.4722222222222224E-2</v>
      </c>
      <c r="G16" s="54">
        <v>3.4722222222222224E-2</v>
      </c>
      <c r="H16" s="54">
        <v>3.4722222222222224E-2</v>
      </c>
      <c r="I16" s="54">
        <v>3.4722222222222224E-2</v>
      </c>
    </row>
    <row r="17" spans="1:10" ht="18.75" customHeight="1">
      <c r="A17" s="156"/>
      <c r="B17" s="166" t="s">
        <v>2</v>
      </c>
      <c r="C17" s="167"/>
      <c r="D17" s="167"/>
      <c r="E17" s="48" t="s">
        <v>37</v>
      </c>
      <c r="F17" s="48" t="s">
        <v>37</v>
      </c>
      <c r="G17" s="48" t="s">
        <v>37</v>
      </c>
      <c r="H17" s="48" t="s">
        <v>37</v>
      </c>
      <c r="I17" s="46"/>
    </row>
    <row r="18" spans="1:10" ht="18.75" customHeight="1">
      <c r="A18" s="156"/>
      <c r="B18" s="166" t="s">
        <v>47</v>
      </c>
      <c r="C18" s="167"/>
      <c r="D18" s="167"/>
      <c r="E18" s="50" t="s">
        <v>39</v>
      </c>
      <c r="F18" s="50" t="s">
        <v>39</v>
      </c>
      <c r="G18" s="50" t="s">
        <v>39</v>
      </c>
      <c r="H18" s="50" t="s">
        <v>39</v>
      </c>
      <c r="I18" s="46"/>
    </row>
    <row r="19" spans="1:10" ht="18.75" customHeight="1">
      <c r="A19" s="156"/>
      <c r="B19" s="170" t="s">
        <v>42</v>
      </c>
      <c r="C19" s="171"/>
      <c r="D19" s="171"/>
      <c r="E19" s="50" t="s">
        <v>18</v>
      </c>
      <c r="F19" s="47"/>
      <c r="G19" s="47"/>
      <c r="H19" s="45"/>
      <c r="I19" s="46"/>
    </row>
    <row r="20" spans="1:10" ht="18.75" customHeight="1">
      <c r="A20" s="156"/>
      <c r="B20" s="166" t="s">
        <v>2</v>
      </c>
      <c r="C20" s="167"/>
      <c r="D20" s="167"/>
      <c r="E20" s="48" t="s">
        <v>37</v>
      </c>
      <c r="F20" s="48" t="s">
        <v>37</v>
      </c>
      <c r="G20" s="48" t="s">
        <v>37</v>
      </c>
      <c r="H20" s="48" t="s">
        <v>37</v>
      </c>
      <c r="I20" s="49" t="s">
        <v>37</v>
      </c>
    </row>
    <row r="21" spans="1:10" ht="18.75" customHeight="1">
      <c r="A21" s="156"/>
      <c r="B21" s="166" t="s">
        <v>48</v>
      </c>
      <c r="C21" s="167"/>
      <c r="D21" s="167"/>
      <c r="E21" s="50" t="s">
        <v>39</v>
      </c>
      <c r="F21" s="50" t="s">
        <v>39</v>
      </c>
      <c r="G21" s="50" t="s">
        <v>39</v>
      </c>
      <c r="H21" s="45"/>
      <c r="I21" s="51" t="s">
        <v>39</v>
      </c>
    </row>
    <row r="22" spans="1:10" ht="18.75" customHeight="1">
      <c r="A22" s="156"/>
      <c r="B22" s="166" t="s">
        <v>2</v>
      </c>
      <c r="C22" s="167"/>
      <c r="D22" s="167"/>
      <c r="E22" s="48" t="s">
        <v>37</v>
      </c>
      <c r="F22" s="48" t="s">
        <v>37</v>
      </c>
      <c r="G22" s="48" t="s">
        <v>37</v>
      </c>
      <c r="H22" s="45"/>
      <c r="I22" s="49" t="s">
        <v>37</v>
      </c>
    </row>
    <row r="23" spans="1:10" ht="18.75" customHeight="1">
      <c r="A23" s="156"/>
      <c r="B23" s="166"/>
      <c r="C23" s="167"/>
      <c r="D23" s="167"/>
      <c r="E23" s="45"/>
      <c r="F23" s="47"/>
      <c r="G23" s="45"/>
      <c r="H23" s="45"/>
      <c r="I23" s="46"/>
    </row>
    <row r="24" spans="1:10" ht="18.75" customHeight="1">
      <c r="A24" s="156"/>
      <c r="B24" s="166"/>
      <c r="C24" s="167"/>
      <c r="D24" s="167"/>
      <c r="E24" s="45"/>
      <c r="F24" s="47"/>
      <c r="G24" s="45"/>
      <c r="H24" s="45"/>
      <c r="I24" s="46"/>
    </row>
    <row r="25" spans="1:10" ht="18.75" customHeight="1">
      <c r="A25" s="156"/>
      <c r="B25" s="166"/>
      <c r="C25" s="167"/>
      <c r="D25" s="167"/>
      <c r="E25" s="45"/>
      <c r="F25" s="45"/>
      <c r="G25" s="45"/>
      <c r="H25" s="45"/>
      <c r="I25" s="46"/>
    </row>
    <row r="26" spans="1:10" ht="18.75" customHeight="1">
      <c r="A26" s="156"/>
      <c r="B26" s="168" t="s">
        <v>49</v>
      </c>
      <c r="C26" s="169"/>
      <c r="D26" s="169"/>
      <c r="E26" s="53">
        <v>0.66666666666666663</v>
      </c>
      <c r="F26" s="53">
        <v>0.65625</v>
      </c>
      <c r="G26" s="53">
        <v>0.64930555555555558</v>
      </c>
      <c r="H26" s="53">
        <v>0.60416666666666663</v>
      </c>
      <c r="I26" s="53">
        <v>0.65972222222222221</v>
      </c>
    </row>
    <row r="27" spans="1:10" ht="15.75" thickBot="1">
      <c r="A27" s="39"/>
      <c r="B27" s="163"/>
      <c r="C27" s="163"/>
      <c r="D27" s="163"/>
      <c r="E27" s="44"/>
      <c r="F27" s="44"/>
      <c r="G27" s="44"/>
      <c r="H27" s="44"/>
      <c r="I27" s="44"/>
    </row>
    <row r="28" spans="1:10" ht="15.75" thickBot="1">
      <c r="A28" s="37"/>
      <c r="B28" s="164" t="s">
        <v>50</v>
      </c>
      <c r="C28" s="165"/>
      <c r="D28" s="165"/>
      <c r="E28" s="57">
        <f>(E26-E4)-E16</f>
        <v>0.27777777777777773</v>
      </c>
      <c r="F28" s="57">
        <f>(F26-F4)-F16</f>
        <v>0.30902777777777779</v>
      </c>
      <c r="G28" s="57">
        <f>(G26-G4)-G16</f>
        <v>0.30208333333333337</v>
      </c>
      <c r="H28" s="57">
        <f>(H26-H4)-H16</f>
        <v>0.25694444444444442</v>
      </c>
      <c r="I28" s="57">
        <f>(I26-I4)-I16</f>
        <v>0.3125</v>
      </c>
      <c r="J28" s="56">
        <f>E28+F28+G28+H28+I28</f>
        <v>1.4583333333333335</v>
      </c>
    </row>
    <row r="29" spans="1:10" ht="15.75" thickBot="1">
      <c r="A29" s="38"/>
      <c r="B29" s="158"/>
      <c r="C29" s="158"/>
      <c r="D29" s="159"/>
      <c r="E29" s="160" t="s">
        <v>51</v>
      </c>
      <c r="F29" s="161"/>
      <c r="G29" s="161"/>
      <c r="H29" s="161"/>
      <c r="I29" s="162"/>
    </row>
  </sheetData>
  <mergeCells count="35">
    <mergeCell ref="B2:D2"/>
    <mergeCell ref="B3:D3"/>
    <mergeCell ref="I10:I11"/>
    <mergeCell ref="B12:D12"/>
    <mergeCell ref="B9:D9"/>
    <mergeCell ref="B10:D11"/>
    <mergeCell ref="E10:E11"/>
    <mergeCell ref="F10:F11"/>
    <mergeCell ref="E3:I3"/>
    <mergeCell ref="B4:D4"/>
    <mergeCell ref="B7:D7"/>
    <mergeCell ref="B8:D8"/>
    <mergeCell ref="B5:D5"/>
    <mergeCell ref="B6:D6"/>
    <mergeCell ref="B15:D15"/>
    <mergeCell ref="B16:D16"/>
    <mergeCell ref="B13:D13"/>
    <mergeCell ref="B14:D14"/>
    <mergeCell ref="H10:H11"/>
    <mergeCell ref="A3:A26"/>
    <mergeCell ref="A1:I1"/>
    <mergeCell ref="B29:D29"/>
    <mergeCell ref="E29:I29"/>
    <mergeCell ref="B27:D27"/>
    <mergeCell ref="B28:D28"/>
    <mergeCell ref="B25:D25"/>
    <mergeCell ref="B26:D26"/>
    <mergeCell ref="B23:D23"/>
    <mergeCell ref="B24:D24"/>
    <mergeCell ref="B21:D21"/>
    <mergeCell ref="B22:D22"/>
    <mergeCell ref="B19:D19"/>
    <mergeCell ref="B20:D20"/>
    <mergeCell ref="B17:D17"/>
    <mergeCell ref="B18:D18"/>
  </mergeCells>
  <pageMargins left="0.7" right="0.7" top="0.75" bottom="0.75" header="0.3" footer="0.3"/>
  <pageSetup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0BDA-2195-4C40-B8B6-7BA17DCCF2A2}">
  <sheetPr>
    <pageSetUpPr fitToPage="1"/>
  </sheetPr>
  <dimension ref="A1:J29"/>
  <sheetViews>
    <sheetView workbookViewId="0">
      <selection activeCell="G17" sqref="G17"/>
    </sheetView>
  </sheetViews>
  <sheetFormatPr baseColWidth="10" defaultRowHeight="15"/>
  <cols>
    <col min="5" max="9" width="22.85546875" customWidth="1"/>
  </cols>
  <sheetData>
    <row r="1" spans="1:9" ht="21" thickBot="1">
      <c r="A1" s="157" t="s">
        <v>53</v>
      </c>
      <c r="B1" s="157"/>
      <c r="C1" s="157"/>
      <c r="D1" s="157"/>
      <c r="E1" s="157"/>
      <c r="F1" s="157"/>
      <c r="G1" s="157"/>
      <c r="H1" s="157"/>
      <c r="I1" s="157"/>
    </row>
    <row r="2" spans="1:9" ht="15.75" thickBot="1">
      <c r="A2" s="36"/>
      <c r="B2" s="175" t="s">
        <v>29</v>
      </c>
      <c r="C2" s="176"/>
      <c r="D2" s="177"/>
      <c r="E2" s="43" t="s">
        <v>30</v>
      </c>
      <c r="F2" s="42" t="s">
        <v>31</v>
      </c>
      <c r="G2" s="42" t="s">
        <v>32</v>
      </c>
      <c r="H2" s="43" t="s">
        <v>33</v>
      </c>
      <c r="I2" s="43" t="s">
        <v>34</v>
      </c>
    </row>
    <row r="3" spans="1:9">
      <c r="A3" s="155" t="s">
        <v>52</v>
      </c>
      <c r="B3" s="178"/>
      <c r="C3" s="178"/>
      <c r="D3" s="178"/>
      <c r="E3" s="178" t="s">
        <v>35</v>
      </c>
      <c r="F3" s="178"/>
      <c r="G3" s="178"/>
      <c r="H3" s="178"/>
      <c r="I3" s="178"/>
    </row>
    <row r="4" spans="1:9" ht="18.75" customHeight="1">
      <c r="A4" s="156"/>
      <c r="B4" s="180" t="s">
        <v>36</v>
      </c>
      <c r="C4" s="181"/>
      <c r="D4" s="181"/>
      <c r="E4" s="58">
        <v>0.35416666666666669</v>
      </c>
      <c r="F4" s="58">
        <v>0.3125</v>
      </c>
      <c r="G4" s="58">
        <v>0.3125</v>
      </c>
      <c r="H4" s="58">
        <v>0.3125</v>
      </c>
      <c r="I4" s="58">
        <v>0.3125</v>
      </c>
    </row>
    <row r="5" spans="1:9" ht="18.75" customHeight="1">
      <c r="A5" s="156"/>
      <c r="B5" s="182"/>
      <c r="C5" s="183"/>
      <c r="D5" s="183"/>
      <c r="E5" s="59"/>
      <c r="F5" s="59"/>
      <c r="G5" s="59"/>
      <c r="H5" s="59"/>
      <c r="I5" s="60"/>
    </row>
    <row r="6" spans="1:9" ht="18.75" customHeight="1">
      <c r="A6" s="156"/>
      <c r="B6" s="166"/>
      <c r="C6" s="167"/>
      <c r="D6" s="167"/>
      <c r="E6" s="61"/>
      <c r="F6" s="61"/>
      <c r="G6" s="61"/>
      <c r="H6" s="61"/>
      <c r="I6" s="62"/>
    </row>
    <row r="7" spans="1:9" ht="18.75" customHeight="1">
      <c r="A7" s="156"/>
      <c r="B7" s="166" t="s">
        <v>2</v>
      </c>
      <c r="C7" s="167"/>
      <c r="D7" s="167"/>
      <c r="E7" s="61"/>
      <c r="F7" s="63"/>
      <c r="G7" s="63"/>
      <c r="H7" s="63"/>
      <c r="I7" s="64"/>
    </row>
    <row r="8" spans="1:9" ht="18.75" customHeight="1">
      <c r="A8" s="156"/>
      <c r="B8" s="166" t="s">
        <v>38</v>
      </c>
      <c r="C8" s="167"/>
      <c r="D8" s="167"/>
      <c r="E8" s="61"/>
      <c r="F8" s="63"/>
      <c r="G8" s="63"/>
      <c r="H8" s="63"/>
      <c r="I8" s="64"/>
    </row>
    <row r="9" spans="1:9" ht="18.75" customHeight="1">
      <c r="A9" s="156"/>
      <c r="B9" s="166" t="s">
        <v>2</v>
      </c>
      <c r="C9" s="167"/>
      <c r="D9" s="167"/>
      <c r="E9" s="63"/>
      <c r="F9" s="63"/>
      <c r="G9" s="63"/>
      <c r="H9" s="63"/>
      <c r="I9" s="64"/>
    </row>
    <row r="10" spans="1:9" ht="18.75" customHeight="1">
      <c r="A10" s="156"/>
      <c r="B10" s="166" t="s">
        <v>40</v>
      </c>
      <c r="C10" s="167"/>
      <c r="D10" s="167"/>
      <c r="E10" s="61"/>
      <c r="F10" s="61"/>
      <c r="G10" s="61"/>
      <c r="H10" s="61"/>
      <c r="I10" s="64"/>
    </row>
    <row r="11" spans="1:9" ht="18.75" customHeight="1">
      <c r="A11" s="156"/>
      <c r="B11" s="166"/>
      <c r="C11" s="167"/>
      <c r="D11" s="167"/>
      <c r="E11" s="61"/>
      <c r="F11" s="61"/>
      <c r="G11" s="63"/>
      <c r="H11" s="61"/>
      <c r="I11" s="64"/>
    </row>
    <row r="12" spans="1:9" ht="18.75" customHeight="1">
      <c r="A12" s="156"/>
      <c r="B12" s="170" t="s">
        <v>42</v>
      </c>
      <c r="C12" s="171"/>
      <c r="D12" s="171"/>
      <c r="E12" s="63"/>
      <c r="F12" s="61"/>
      <c r="G12" s="61"/>
      <c r="H12" s="61"/>
      <c r="I12" s="62"/>
    </row>
    <row r="13" spans="1:9" ht="18.75" customHeight="1">
      <c r="A13" s="156"/>
      <c r="B13" s="166" t="s">
        <v>2</v>
      </c>
      <c r="C13" s="167"/>
      <c r="D13" s="167"/>
      <c r="E13" s="63"/>
      <c r="F13" s="63"/>
      <c r="G13" s="63"/>
      <c r="H13" s="63"/>
      <c r="I13" s="64"/>
    </row>
    <row r="14" spans="1:9" ht="18.75" customHeight="1">
      <c r="A14" s="156"/>
      <c r="B14" s="166" t="s">
        <v>45</v>
      </c>
      <c r="C14" s="167"/>
      <c r="D14" s="167"/>
      <c r="E14" s="63"/>
      <c r="F14" s="61"/>
      <c r="G14" s="63"/>
      <c r="H14" s="63"/>
      <c r="I14" s="64"/>
    </row>
    <row r="15" spans="1:9" ht="18.75" customHeight="1">
      <c r="A15" s="156"/>
      <c r="B15" s="166" t="s">
        <v>2</v>
      </c>
      <c r="C15" s="167"/>
      <c r="D15" s="167"/>
      <c r="E15" s="63"/>
      <c r="F15" s="61"/>
      <c r="G15" s="63"/>
      <c r="H15" s="63"/>
      <c r="I15" s="64"/>
    </row>
    <row r="16" spans="1:9" ht="18.75" customHeight="1">
      <c r="A16" s="156"/>
      <c r="B16" s="172" t="s">
        <v>46</v>
      </c>
      <c r="C16" s="173"/>
      <c r="D16" s="173"/>
      <c r="E16" s="65">
        <v>3.4722222222222224E-2</v>
      </c>
      <c r="F16" s="65">
        <v>3.4722222222222224E-2</v>
      </c>
      <c r="G16" s="65">
        <v>3.4722222222222224E-2</v>
      </c>
      <c r="H16" s="65">
        <v>3.4722222222222224E-2</v>
      </c>
      <c r="I16" s="65">
        <v>3.4722222222222224E-2</v>
      </c>
    </row>
    <row r="17" spans="1:10" ht="18.75" customHeight="1">
      <c r="A17" s="156"/>
      <c r="B17" s="166" t="s">
        <v>2</v>
      </c>
      <c r="C17" s="167"/>
      <c r="D17" s="167"/>
      <c r="E17" s="63"/>
      <c r="F17" s="63"/>
      <c r="G17" s="63"/>
      <c r="H17" s="63"/>
      <c r="I17" s="62"/>
    </row>
    <row r="18" spans="1:10" ht="18.75" customHeight="1">
      <c r="A18" s="156"/>
      <c r="B18" s="166" t="s">
        <v>47</v>
      </c>
      <c r="C18" s="167"/>
      <c r="D18" s="167"/>
      <c r="E18" s="63"/>
      <c r="F18" s="63"/>
      <c r="G18" s="63"/>
      <c r="H18" s="63"/>
      <c r="I18" s="62"/>
    </row>
    <row r="19" spans="1:10" ht="18.75" customHeight="1">
      <c r="A19" s="156"/>
      <c r="B19" s="170" t="s">
        <v>42</v>
      </c>
      <c r="C19" s="171"/>
      <c r="D19" s="171"/>
      <c r="E19" s="63"/>
      <c r="F19" s="61"/>
      <c r="G19" s="61"/>
      <c r="H19" s="61"/>
      <c r="I19" s="62"/>
    </row>
    <row r="20" spans="1:10" ht="18.75" customHeight="1">
      <c r="A20" s="156"/>
      <c r="B20" s="166" t="s">
        <v>2</v>
      </c>
      <c r="C20" s="167"/>
      <c r="D20" s="167"/>
      <c r="E20" s="63"/>
      <c r="F20" s="63"/>
      <c r="G20" s="63"/>
      <c r="H20" s="63"/>
      <c r="I20" s="64"/>
    </row>
    <row r="21" spans="1:10" ht="18.75" customHeight="1">
      <c r="A21" s="156"/>
      <c r="B21" s="166" t="s">
        <v>48</v>
      </c>
      <c r="C21" s="167"/>
      <c r="D21" s="167"/>
      <c r="E21" s="63"/>
      <c r="F21" s="63"/>
      <c r="G21" s="63"/>
      <c r="H21" s="61"/>
      <c r="I21" s="64"/>
    </row>
    <row r="22" spans="1:10" ht="18.75" customHeight="1">
      <c r="A22" s="156"/>
      <c r="B22" s="166" t="s">
        <v>2</v>
      </c>
      <c r="C22" s="167"/>
      <c r="D22" s="167"/>
      <c r="E22" s="63"/>
      <c r="F22" s="63"/>
      <c r="G22" s="63"/>
      <c r="H22" s="61"/>
      <c r="I22" s="64"/>
    </row>
    <row r="23" spans="1:10" ht="18.75" customHeight="1">
      <c r="A23" s="156"/>
      <c r="B23" s="166"/>
      <c r="C23" s="167"/>
      <c r="D23" s="167"/>
      <c r="E23" s="66"/>
      <c r="F23" s="67"/>
      <c r="G23" s="66"/>
      <c r="H23" s="66"/>
      <c r="I23" s="68"/>
    </row>
    <row r="24" spans="1:10" ht="18.75" customHeight="1">
      <c r="A24" s="156"/>
      <c r="B24" s="166"/>
      <c r="C24" s="167"/>
      <c r="D24" s="167"/>
      <c r="E24" s="66"/>
      <c r="F24" s="67"/>
      <c r="G24" s="66"/>
      <c r="H24" s="66"/>
      <c r="I24" s="68"/>
    </row>
    <row r="25" spans="1:10" ht="18.75" customHeight="1">
      <c r="A25" s="156"/>
      <c r="B25" s="166"/>
      <c r="C25" s="167"/>
      <c r="D25" s="167"/>
      <c r="E25" s="66"/>
      <c r="F25" s="66"/>
      <c r="G25" s="66"/>
      <c r="H25" s="66"/>
      <c r="I25" s="68"/>
    </row>
    <row r="26" spans="1:10" ht="18.75" customHeight="1">
      <c r="A26" s="156"/>
      <c r="B26" s="168" t="s">
        <v>49</v>
      </c>
      <c r="C26" s="169"/>
      <c r="D26" s="169"/>
      <c r="E26" s="69">
        <v>0.66666666666666663</v>
      </c>
      <c r="F26" s="69">
        <v>0.65625</v>
      </c>
      <c r="G26" s="69">
        <v>0.64930555555555558</v>
      </c>
      <c r="H26" s="69">
        <v>0.60416666666666663</v>
      </c>
      <c r="I26" s="69">
        <v>0.65972222222222221</v>
      </c>
    </row>
    <row r="27" spans="1:10" ht="15.75" thickBot="1">
      <c r="A27" s="39"/>
      <c r="B27" s="163"/>
      <c r="C27" s="163"/>
      <c r="D27" s="163"/>
      <c r="E27" s="44"/>
      <c r="F27" s="44"/>
      <c r="G27" s="44"/>
      <c r="H27" s="44"/>
      <c r="I27" s="44"/>
    </row>
    <row r="28" spans="1:10" ht="15.75" thickBot="1">
      <c r="A28" s="37"/>
      <c r="B28" s="164" t="s">
        <v>50</v>
      </c>
      <c r="C28" s="165"/>
      <c r="D28" s="165"/>
      <c r="E28" s="57">
        <f>(E26-E4)-E16</f>
        <v>0.27777777777777773</v>
      </c>
      <c r="F28" s="57">
        <f>(F26-F4)-F16</f>
        <v>0.30902777777777779</v>
      </c>
      <c r="G28" s="57">
        <f>(G26-G4)-G16</f>
        <v>0.30208333333333337</v>
      </c>
      <c r="H28" s="57">
        <f>(H26-H4)-H16</f>
        <v>0.25694444444444442</v>
      </c>
      <c r="I28" s="57">
        <f>(I26-I4)-I16</f>
        <v>0.3125</v>
      </c>
      <c r="J28" s="56">
        <f>E28+F28+G28+H28+I28</f>
        <v>1.4583333333333335</v>
      </c>
    </row>
    <row r="29" spans="1:10" ht="15.75" thickBot="1">
      <c r="A29" s="38"/>
      <c r="B29" s="158"/>
      <c r="C29" s="158"/>
      <c r="D29" s="159"/>
      <c r="E29" s="160" t="s">
        <v>51</v>
      </c>
      <c r="F29" s="161"/>
      <c r="G29" s="161"/>
      <c r="H29" s="161"/>
      <c r="I29" s="162"/>
    </row>
  </sheetData>
  <sheetProtection sheet="1" objects="1" scenarios="1"/>
  <mergeCells count="31">
    <mergeCell ref="B20:D20"/>
    <mergeCell ref="B21:D21"/>
    <mergeCell ref="B22:D22"/>
    <mergeCell ref="E29:I29"/>
    <mergeCell ref="B24:D24"/>
    <mergeCell ref="B25:D25"/>
    <mergeCell ref="B26:D26"/>
    <mergeCell ref="B27:D27"/>
    <mergeCell ref="B28:D28"/>
    <mergeCell ref="B29:D29"/>
    <mergeCell ref="B15:D15"/>
    <mergeCell ref="B16:D16"/>
    <mergeCell ref="B17:D17"/>
    <mergeCell ref="B18:D18"/>
    <mergeCell ref="B19:D19"/>
    <mergeCell ref="B9:D9"/>
    <mergeCell ref="B10:D11"/>
    <mergeCell ref="A1:I1"/>
    <mergeCell ref="B2:D2"/>
    <mergeCell ref="A3:A26"/>
    <mergeCell ref="B3:D3"/>
    <mergeCell ref="E3:I3"/>
    <mergeCell ref="B4:D4"/>
    <mergeCell ref="B5:D5"/>
    <mergeCell ref="B6:D6"/>
    <mergeCell ref="B7:D7"/>
    <mergeCell ref="B8:D8"/>
    <mergeCell ref="B23:D23"/>
    <mergeCell ref="B12:D12"/>
    <mergeCell ref="B13:D13"/>
    <mergeCell ref="B14:D14"/>
  </mergeCells>
  <pageMargins left="0.7" right="0.7" top="0.75" bottom="0.75" header="0.3" footer="0.3"/>
  <pageSetup scale="7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0C9C-C39E-4CC9-8974-3569832ACD97}">
  <sheetPr>
    <pageSetUpPr fitToPage="1"/>
  </sheetPr>
  <dimension ref="A1:G44"/>
  <sheetViews>
    <sheetView tabSelected="1" topLeftCell="A11" zoomScale="115" zoomScaleNormal="115" workbookViewId="0">
      <selection activeCell="E3" sqref="E3"/>
    </sheetView>
  </sheetViews>
  <sheetFormatPr baseColWidth="10" defaultColWidth="11.42578125" defaultRowHeight="15"/>
  <cols>
    <col min="1" max="1" width="2.7109375" customWidth="1"/>
    <col min="2" max="2" width="10.5703125" customWidth="1"/>
    <col min="3" max="3" width="73.42578125" customWidth="1"/>
    <col min="4" max="4" width="11.140625" customWidth="1"/>
    <col min="5" max="5" width="20.28515625" customWidth="1"/>
    <col min="6" max="6" width="2.42578125" customWidth="1"/>
    <col min="7" max="7" width="21.7109375" bestFit="1" customWidth="1"/>
  </cols>
  <sheetData>
    <row r="1" spans="1:7" ht="25.5" customHeight="1">
      <c r="A1" s="106" t="s">
        <v>55</v>
      </c>
      <c r="B1" s="106"/>
      <c r="C1" s="106"/>
      <c r="D1" s="106"/>
      <c r="E1" s="80" t="s">
        <v>56</v>
      </c>
    </row>
    <row r="2" spans="1:7" ht="5.25" customHeight="1">
      <c r="A2" s="70"/>
      <c r="B2" s="70"/>
      <c r="C2" s="70"/>
      <c r="D2" s="70"/>
      <c r="E2" s="70"/>
      <c r="G2" s="70"/>
    </row>
    <row r="3" spans="1:7" ht="30.75" customHeight="1" thickBot="1">
      <c r="A3" s="187" t="s">
        <v>57</v>
      </c>
      <c r="B3" s="187"/>
      <c r="C3" s="187"/>
      <c r="D3" s="188"/>
      <c r="E3" s="81"/>
      <c r="G3" s="82" t="s">
        <v>58</v>
      </c>
    </row>
    <row r="4" spans="1:7" ht="48.75" customHeight="1" thickBot="1">
      <c r="A4" s="107" t="s">
        <v>0</v>
      </c>
      <c r="B4" s="108"/>
      <c r="C4" s="109"/>
      <c r="D4" s="83"/>
      <c r="E4" s="10" t="s">
        <v>4</v>
      </c>
      <c r="F4" t="s">
        <v>59</v>
      </c>
      <c r="G4" s="84" t="s">
        <v>4</v>
      </c>
    </row>
    <row r="5" spans="1:7" ht="36.75" customHeight="1">
      <c r="A5" s="110" t="s">
        <v>60</v>
      </c>
      <c r="B5" s="111"/>
      <c r="C5" s="111"/>
      <c r="D5" s="71"/>
      <c r="E5" s="85">
        <f>'Spécialiste plus de 26 groupes'!D4*'à contrat'!$E$3</f>
        <v>0</v>
      </c>
      <c r="G5" s="86">
        <f>'Spécialiste plus de 26 groupes'!D4</f>
        <v>666</v>
      </c>
    </row>
    <row r="6" spans="1:7" ht="15.75" customHeight="1">
      <c r="A6" s="112" t="s">
        <v>1</v>
      </c>
      <c r="B6" s="113"/>
      <c r="C6" s="113"/>
      <c r="D6" s="72"/>
      <c r="E6" s="85">
        <f>'Spécialiste plus de 26 groupes'!D5*'à contrat'!$E$3</f>
        <v>0</v>
      </c>
      <c r="G6" s="86">
        <f>'Spécialiste plus de 26 groupes'!D5</f>
        <v>36</v>
      </c>
    </row>
    <row r="7" spans="1:7" ht="15.75" customHeight="1">
      <c r="A7" s="112" t="s">
        <v>20</v>
      </c>
      <c r="B7" s="113"/>
      <c r="C7" s="113"/>
      <c r="D7" s="72"/>
      <c r="E7" s="85">
        <f>'Spécialiste plus de 26 groupes'!D6*'à contrat'!$E$3</f>
        <v>0</v>
      </c>
      <c r="G7" s="86">
        <f>'Spécialiste plus de 26 groupes'!D6</f>
        <v>12</v>
      </c>
    </row>
    <row r="8" spans="1:7" ht="33" customHeight="1">
      <c r="A8" s="112" t="s">
        <v>6</v>
      </c>
      <c r="B8" s="113"/>
      <c r="C8" s="113"/>
      <c r="D8" s="114"/>
      <c r="E8" s="85">
        <f>'Spécialiste plus de 26 groupes'!D7*'à contrat'!$E$3</f>
        <v>0</v>
      </c>
      <c r="G8" s="86">
        <f>'Spécialiste plus de 26 groupes'!D7</f>
        <v>24</v>
      </c>
    </row>
    <row r="9" spans="1:7" ht="15.75" customHeight="1">
      <c r="A9" s="112" t="s">
        <v>18</v>
      </c>
      <c r="B9" s="113"/>
      <c r="C9" s="113"/>
      <c r="D9" s="114"/>
      <c r="E9" s="74"/>
      <c r="G9" s="189" t="s">
        <v>61</v>
      </c>
    </row>
    <row r="10" spans="1:7" ht="68.25" customHeight="1" thickBot="1">
      <c r="A10" s="115" t="s">
        <v>7</v>
      </c>
      <c r="B10" s="116"/>
      <c r="C10" s="116"/>
      <c r="D10" s="117"/>
      <c r="E10" s="87"/>
      <c r="G10" s="190"/>
    </row>
    <row r="11" spans="1:7" ht="33" customHeight="1" thickBot="1">
      <c r="A11" s="118" t="s">
        <v>62</v>
      </c>
      <c r="B11" s="119"/>
      <c r="C11" s="119"/>
      <c r="D11" s="88">
        <f>756*E3</f>
        <v>0</v>
      </c>
      <c r="E11" s="89">
        <f>SUM(E5:E10)</f>
        <v>0</v>
      </c>
      <c r="G11" s="90">
        <v>756</v>
      </c>
    </row>
    <row r="12" spans="1:7" ht="15.75">
      <c r="A12" s="5"/>
      <c r="B12" s="5"/>
      <c r="C12" s="6"/>
      <c r="D12" s="6"/>
      <c r="E12" s="6"/>
      <c r="G12" s="6"/>
    </row>
    <row r="13" spans="1:7" ht="29.25" customHeight="1" thickBot="1">
      <c r="A13" s="5"/>
      <c r="B13" s="5"/>
      <c r="C13" s="6"/>
      <c r="D13" s="6"/>
      <c r="E13" s="91">
        <f>E3</f>
        <v>0</v>
      </c>
      <c r="G13" s="82" t="s">
        <v>58</v>
      </c>
    </row>
    <row r="14" spans="1:7" ht="48.75" customHeight="1" thickBot="1">
      <c r="A14" s="184" t="s">
        <v>17</v>
      </c>
      <c r="B14" s="185"/>
      <c r="C14" s="185"/>
      <c r="D14" s="186"/>
      <c r="E14" s="16" t="s">
        <v>4</v>
      </c>
      <c r="G14" s="16" t="s">
        <v>4</v>
      </c>
    </row>
    <row r="15" spans="1:7" ht="33" customHeight="1">
      <c r="A15" s="193" t="s">
        <v>22</v>
      </c>
      <c r="B15" s="194"/>
      <c r="C15" s="194"/>
      <c r="D15" s="195"/>
      <c r="E15" s="92">
        <f>'Spécialiste plus de 26 groupes'!D14*'à contrat'!$E$3</f>
        <v>0</v>
      </c>
      <c r="G15" s="24">
        <v>36</v>
      </c>
    </row>
    <row r="16" spans="1:7" ht="33" customHeight="1">
      <c r="A16" s="193" t="s">
        <v>2</v>
      </c>
      <c r="B16" s="194"/>
      <c r="C16" s="194"/>
      <c r="D16" s="195"/>
      <c r="E16" s="93" t="s">
        <v>63</v>
      </c>
      <c r="G16" s="189" t="s">
        <v>68</v>
      </c>
    </row>
    <row r="17" spans="1:7" ht="19.5" customHeight="1">
      <c r="A17" s="134" t="s">
        <v>3</v>
      </c>
      <c r="B17" s="135"/>
      <c r="C17" s="196"/>
      <c r="D17" s="197"/>
      <c r="E17" s="94"/>
      <c r="G17" s="191"/>
    </row>
    <row r="18" spans="1:7" ht="19.5" customHeight="1">
      <c r="A18" s="136"/>
      <c r="B18" s="137"/>
      <c r="C18" s="196"/>
      <c r="D18" s="197"/>
      <c r="E18" s="94"/>
      <c r="G18" s="191"/>
    </row>
    <row r="19" spans="1:7" ht="19.5" customHeight="1">
      <c r="A19" s="138"/>
      <c r="B19" s="139"/>
      <c r="C19" s="196"/>
      <c r="D19" s="197"/>
      <c r="E19" s="94"/>
      <c r="G19" s="191"/>
    </row>
    <row r="20" spans="1:7" ht="33" customHeight="1">
      <c r="A20" s="193" t="s">
        <v>19</v>
      </c>
      <c r="B20" s="194"/>
      <c r="C20" s="194"/>
      <c r="D20" s="195"/>
      <c r="E20" s="94"/>
      <c r="G20" s="191"/>
    </row>
    <row r="21" spans="1:7" ht="33" customHeight="1">
      <c r="A21" s="193" t="s">
        <v>8</v>
      </c>
      <c r="B21" s="194"/>
      <c r="C21" s="194"/>
      <c r="D21" s="195"/>
      <c r="E21" s="94"/>
      <c r="G21" s="191"/>
    </row>
    <row r="22" spans="1:7" ht="33" customHeight="1">
      <c r="A22" s="193" t="s">
        <v>9</v>
      </c>
      <c r="B22" s="194"/>
      <c r="C22" s="194"/>
      <c r="D22" s="195"/>
      <c r="E22" s="94"/>
      <c r="G22" s="191"/>
    </row>
    <row r="23" spans="1:7" ht="33" customHeight="1">
      <c r="A23" s="193" t="s">
        <v>67</v>
      </c>
      <c r="B23" s="194"/>
      <c r="C23" s="194"/>
      <c r="D23" s="195"/>
      <c r="E23" s="94"/>
      <c r="G23" s="191"/>
    </row>
    <row r="24" spans="1:7" ht="33" customHeight="1">
      <c r="A24" s="193" t="s">
        <v>10</v>
      </c>
      <c r="B24" s="194"/>
      <c r="C24" s="194"/>
      <c r="D24" s="195"/>
      <c r="E24" s="94"/>
      <c r="G24" s="192"/>
    </row>
    <row r="25" spans="1:7" ht="33" customHeight="1">
      <c r="A25" s="193" t="s">
        <v>16</v>
      </c>
      <c r="B25" s="194"/>
      <c r="C25" s="194"/>
      <c r="D25" s="195"/>
      <c r="E25" s="95">
        <f>'Spécialiste plus de 26 groupes'!D24</f>
        <v>108</v>
      </c>
      <c r="G25" s="15">
        <v>108</v>
      </c>
    </row>
    <row r="26" spans="1:7" ht="33" customHeight="1">
      <c r="A26" s="193"/>
      <c r="B26" s="194"/>
      <c r="C26" s="194"/>
      <c r="D26" s="195"/>
      <c r="E26" s="96"/>
      <c r="G26" s="15"/>
    </row>
    <row r="27" spans="1:7" ht="27.75" customHeight="1">
      <c r="A27" s="126" t="s">
        <v>64</v>
      </c>
      <c r="B27" s="127"/>
      <c r="C27" s="128"/>
      <c r="D27" s="97">
        <f>324*E3</f>
        <v>0</v>
      </c>
      <c r="E27" s="98">
        <f>SUM(E15:E26)</f>
        <v>108</v>
      </c>
      <c r="G27" s="12">
        <v>324</v>
      </c>
    </row>
    <row r="28" spans="1:7" ht="33" customHeight="1">
      <c r="A28" s="193" t="s">
        <v>11</v>
      </c>
      <c r="B28" s="194"/>
      <c r="C28" s="194"/>
      <c r="D28" s="195"/>
      <c r="E28" s="94"/>
      <c r="G28" s="189" t="s">
        <v>65</v>
      </c>
    </row>
    <row r="29" spans="1:7" ht="33" customHeight="1">
      <c r="A29" s="193" t="s">
        <v>12</v>
      </c>
      <c r="B29" s="194"/>
      <c r="C29" s="194"/>
      <c r="D29" s="195"/>
      <c r="E29" s="99"/>
      <c r="G29" s="191"/>
    </row>
    <row r="30" spans="1:7" ht="33" customHeight="1">
      <c r="A30" s="193" t="s">
        <v>13</v>
      </c>
      <c r="B30" s="194"/>
      <c r="C30" s="194"/>
      <c r="D30" s="195"/>
      <c r="E30" s="99"/>
      <c r="G30" s="192"/>
    </row>
    <row r="31" spans="1:7" ht="33" customHeight="1">
      <c r="A31" s="193" t="s">
        <v>14</v>
      </c>
      <c r="B31" s="194"/>
      <c r="C31" s="194"/>
      <c r="D31" s="195"/>
      <c r="E31" s="100">
        <f>[1]Primaire!D28*'à contrat'!E3</f>
        <v>0</v>
      </c>
      <c r="G31" s="18">
        <v>160</v>
      </c>
    </row>
    <row r="32" spans="1:7" ht="33" customHeight="1">
      <c r="A32" s="126" t="s">
        <v>64</v>
      </c>
      <c r="B32" s="127"/>
      <c r="C32" s="128"/>
      <c r="D32" s="97">
        <f>200*E3</f>
        <v>0</v>
      </c>
      <c r="E32" s="98">
        <f>SUM(E28:E31)</f>
        <v>0</v>
      </c>
      <c r="G32" s="12">
        <v>200</v>
      </c>
    </row>
    <row r="33" spans="1:7" ht="33" customHeight="1" thickBot="1">
      <c r="A33" s="154" t="s">
        <v>66</v>
      </c>
      <c r="B33" s="154"/>
      <c r="C33" s="154"/>
      <c r="D33" s="101">
        <f>D32+D27+D11</f>
        <v>0</v>
      </c>
      <c r="E33" s="102">
        <f>E32+E27+E11</f>
        <v>108</v>
      </c>
      <c r="G33" s="20">
        <v>1280</v>
      </c>
    </row>
    <row r="34" spans="1:7" ht="15.75">
      <c r="A34" s="6"/>
      <c r="B34" s="6"/>
      <c r="C34" s="6"/>
      <c r="D34" s="6"/>
      <c r="E34" s="6"/>
      <c r="G34" s="6"/>
    </row>
    <row r="35" spans="1:7" ht="24" customHeight="1">
      <c r="A35" s="7"/>
      <c r="B35" s="146"/>
      <c r="C35" s="146"/>
      <c r="D35" s="146"/>
      <c r="E35" s="146"/>
    </row>
    <row r="36" spans="1:7" ht="25.5" customHeight="1">
      <c r="A36" s="7"/>
      <c r="B36" s="146"/>
      <c r="C36" s="146"/>
      <c r="D36" s="146"/>
      <c r="E36" s="146"/>
    </row>
    <row r="37" spans="1:7" ht="25.5" customHeight="1">
      <c r="A37" s="7"/>
      <c r="B37" s="146"/>
      <c r="C37" s="146"/>
      <c r="D37" s="146"/>
      <c r="E37" s="146"/>
    </row>
    <row r="38" spans="1:7" ht="64.5" customHeight="1">
      <c r="A38" s="7"/>
      <c r="B38" s="146"/>
      <c r="C38" s="146"/>
      <c r="D38" s="146"/>
      <c r="E38" s="146"/>
    </row>
    <row r="41" spans="1:7">
      <c r="A41" s="1"/>
      <c r="B41" s="1"/>
      <c r="C41" s="2"/>
      <c r="D41" s="2"/>
      <c r="G41" s="2"/>
    </row>
    <row r="42" spans="1:7">
      <c r="A42" s="1"/>
      <c r="B42" s="1"/>
      <c r="C42" s="2"/>
      <c r="D42" s="2"/>
      <c r="G42" s="2"/>
    </row>
    <row r="43" spans="1:7">
      <c r="A43" s="1"/>
      <c r="B43" s="1"/>
      <c r="C43" s="2"/>
      <c r="D43" s="2"/>
      <c r="G43" s="2"/>
    </row>
    <row r="44" spans="1:7">
      <c r="A44" s="1"/>
      <c r="B44" s="1"/>
      <c r="C44" s="2"/>
      <c r="D44" s="2"/>
      <c r="G44" s="2"/>
    </row>
  </sheetData>
  <sheetProtection algorithmName="SHA-512" hashValue="BiPg+IYK0HoWgGhu99y97L999FxOWkmpIg+e9Y7oorvwde5s+dbBfWcOa1SemSzxKwqKCktnCR4acuXwGRZ7sA==" saltValue="YTvs41enW2q1Na3R9FkXpQ==" spinCount="100000" sheet="1" objects="1" scenarios="1"/>
  <mergeCells count="38">
    <mergeCell ref="A28:D28"/>
    <mergeCell ref="B38:E38"/>
    <mergeCell ref="A31:D31"/>
    <mergeCell ref="A32:C32"/>
    <mergeCell ref="A33:C33"/>
    <mergeCell ref="B35:E35"/>
    <mergeCell ref="B36:E36"/>
    <mergeCell ref="B37:E37"/>
    <mergeCell ref="A23:D23"/>
    <mergeCell ref="A24:D24"/>
    <mergeCell ref="A25:D25"/>
    <mergeCell ref="A26:D26"/>
    <mergeCell ref="A27:C27"/>
    <mergeCell ref="G9:G10"/>
    <mergeCell ref="A10:D10"/>
    <mergeCell ref="A11:C11"/>
    <mergeCell ref="G28:G30"/>
    <mergeCell ref="A29:D29"/>
    <mergeCell ref="A30:D30"/>
    <mergeCell ref="A15:D15"/>
    <mergeCell ref="A16:D16"/>
    <mergeCell ref="G16:G24"/>
    <mergeCell ref="A17:B19"/>
    <mergeCell ref="C17:D17"/>
    <mergeCell ref="C18:D18"/>
    <mergeCell ref="C19:D19"/>
    <mergeCell ref="A20:D20"/>
    <mergeCell ref="A21:D21"/>
    <mergeCell ref="A22:D22"/>
    <mergeCell ref="A14:D14"/>
    <mergeCell ref="A1:D1"/>
    <mergeCell ref="A3:D3"/>
    <mergeCell ref="A4:C4"/>
    <mergeCell ref="A5:C5"/>
    <mergeCell ref="A6:C6"/>
    <mergeCell ref="A7:C7"/>
    <mergeCell ref="A8:D8"/>
    <mergeCell ref="A9:D9"/>
  </mergeCells>
  <printOptions horizontalCentered="1"/>
  <pageMargins left="0.70866141732283472" right="0.70866141732283472" top="0.39370078740157483" bottom="0.39370078740157483" header="0.31496062992125984" footer="0.31496062992125984"/>
  <pageSetup scale="63" orientation="portrait" r:id="rId1"/>
  <headerFooter>
    <oddFooter>&amp;LCPNCF/2022-04-12 (extrait du guide)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3fc821-162b-4114-af45-e25cfb1ca694" xsi:nil="true"/>
    <lcf76f155ced4ddcb4097134ff3c332f xmlns="4ab3a58f-b97b-4ca8-892f-9b33f2f6e1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9D39F4F73DC4ABA82D9E04186F339" ma:contentTypeVersion="14" ma:contentTypeDescription="Crée un document." ma:contentTypeScope="" ma:versionID="72bd10787e25892e646dffb63348d3d1">
  <xsd:schema xmlns:xsd="http://www.w3.org/2001/XMLSchema" xmlns:xs="http://www.w3.org/2001/XMLSchema" xmlns:p="http://schemas.microsoft.com/office/2006/metadata/properties" xmlns:ns2="4ab3a58f-b97b-4ca8-892f-9b33f2f6e10f" xmlns:ns3="023fc821-162b-4114-af45-e25cfb1ca694" targetNamespace="http://schemas.microsoft.com/office/2006/metadata/properties" ma:root="true" ma:fieldsID="b949aa2bfffd27a70f74a6ff49c3449a" ns2:_="" ns3:_="">
    <xsd:import namespace="4ab3a58f-b97b-4ca8-892f-9b33f2f6e10f"/>
    <xsd:import namespace="023fc821-162b-4114-af45-e25cfb1ca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3a58f-b97b-4ca8-892f-9b33f2f6e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4de270fa-57e7-4c2d-9421-af0102661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fc821-162b-4114-af45-e25cfb1ca69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5caabe-2ea8-4fed-9664-3240ee3d36ca}" ma:internalName="TaxCatchAll" ma:showField="CatchAllData" ma:web="023fc821-162b-4114-af45-e25cfb1ca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10894E-1CAE-4C38-91EA-5A15AD9A6B49}">
  <ds:schemaRefs>
    <ds:schemaRef ds:uri="http://schemas.microsoft.com/office/2006/metadata/properties"/>
    <ds:schemaRef ds:uri="http://schemas.microsoft.com/office/infopath/2007/PartnerControls"/>
    <ds:schemaRef ds:uri="023fc821-162b-4114-af45-e25cfb1ca694"/>
    <ds:schemaRef ds:uri="4ab3a58f-b97b-4ca8-892f-9b33f2f6e10f"/>
  </ds:schemaRefs>
</ds:datastoreItem>
</file>

<file path=customXml/itemProps2.xml><?xml version="1.0" encoding="utf-8"?>
<ds:datastoreItem xmlns:ds="http://schemas.openxmlformats.org/officeDocument/2006/customXml" ds:itemID="{A961EEDB-F394-44A2-AE70-CE96FAC3A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3a58f-b97b-4ca8-892f-9b33f2f6e10f"/>
    <ds:schemaRef ds:uri="023fc821-162b-4114-af45-e25cfb1ca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17EA45-7B7C-40D6-8192-1D1C0A2A26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20</vt:i4>
      </vt:variant>
    </vt:vector>
  </HeadingPairs>
  <TitlesOfParts>
    <vt:vector size="24" baseType="lpstr">
      <vt:lpstr>Spécialiste plus de 26 groupes</vt:lpstr>
      <vt:lpstr>Amplitude exemple</vt:lpstr>
      <vt:lpstr>Amplitude à compléter</vt:lpstr>
      <vt:lpstr>à contrat</vt:lpstr>
      <vt:lpstr>'à contrat'!_ftn2</vt:lpstr>
      <vt:lpstr>'Spécialiste plus de 26 groupes'!_ftn2</vt:lpstr>
      <vt:lpstr>'à contrat'!_ftnref1</vt:lpstr>
      <vt:lpstr>'Spécialiste plus de 26 groupes'!_ftnref1</vt:lpstr>
      <vt:lpstr>'à contrat'!_ftnref2</vt:lpstr>
      <vt:lpstr>'Spécialiste plus de 26 groupes'!_ftnref2</vt:lpstr>
      <vt:lpstr>'à contrat'!_ftnref3</vt:lpstr>
      <vt:lpstr>'Spécialiste plus de 26 groupes'!_ftnref3</vt:lpstr>
      <vt:lpstr>'Amplitude à compléter'!_Hlk114051007</vt:lpstr>
      <vt:lpstr>'Amplitude exemple'!_Hlk114051007</vt:lpstr>
      <vt:lpstr>'à contrat'!_Hlk95118549</vt:lpstr>
      <vt:lpstr>'Spécialiste plus de 26 groupes'!_Hlk95118549</vt:lpstr>
      <vt:lpstr>'à contrat'!_Hlk95118775</vt:lpstr>
      <vt:lpstr>'Spécialiste plus de 26 groupes'!_Hlk95118775</vt:lpstr>
      <vt:lpstr>'à contrat'!_Hlk97106282</vt:lpstr>
      <vt:lpstr>'Spécialiste plus de 26 groupes'!_Hlk97106282</vt:lpstr>
      <vt:lpstr>'à contrat'!_Toc100562341</vt:lpstr>
      <vt:lpstr>'Spécialiste plus de 26 groupes'!_Toc100562341</vt:lpstr>
      <vt:lpstr>'à contrat'!Zone_d_impression</vt:lpstr>
      <vt:lpstr>'Spécialiste plus de 26 groupes'!Zone_d_impression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 Andree-Anne</dc:creator>
  <cp:lastModifiedBy>Isabelle Langlois</cp:lastModifiedBy>
  <cp:lastPrinted>2025-11-06T16:18:01Z</cp:lastPrinted>
  <dcterms:created xsi:type="dcterms:W3CDTF">2022-05-17T14:31:17Z</dcterms:created>
  <dcterms:modified xsi:type="dcterms:W3CDTF">2026-05-07T12:32:04Z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0x0101003379D39F4F73DC4ABA82D9E04186F339</vt:lpwstr>
  </property>
  <property fmtid="{D5CDD505-2E9C-101B-9397-08002B2CF9AE}" pid="3" name="MediaServiceImageTags">
    <vt:lpwstr/>
  </property>
</Properties>
</file>